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挑選表" sheetId="1" state="visible" r:id="rId3"/>
    <sheet name="月曆追蹤表" sheetId="2" state="visible" r:id="rId4"/>
    <sheet name="計算表" sheetId="3" state="hidden" r:id="rId5"/>
  </sheets>
  <definedNames>
    <definedName function="false" hidden="false" localSheetId="0" name="_xlnm.Print_Area" vbProcedure="false">挑選表!$A$1:$F$207</definedName>
    <definedName function="false" hidden="false" localSheetId="0" name="_xlnm.Print_Titles" vbProcedure="false">挑選表!$7:$7</definedName>
    <definedName function="false" hidden="true" localSheetId="0" name="_xlnm._FilterDatabase" vbProcedure="false">挑選表!$A$7:$F$207</definedName>
    <definedName function="false" hidden="false" localSheetId="1" name="_xlnm.Print_Area" vbProcedure="false">月曆追蹤表!$A$1:$AJ$34</definedName>
    <definedName function="false" hidden="false" localSheetId="1" name="_xlnm.Print_Titles" vbProcedure="false">月曆追蹤表!$A:$B,月曆追蹤表!$1:$3</definedName>
    <definedName function="false" hidden="false" localSheetId="1" name="_xlnm.Print_Titles" vbProcedure="false">月曆追蹤表!$1:$3,月曆追蹤表!$A:$B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<sst xmlns="http://schemas.openxmlformats.org/spreadsheetml/2006/main" count="1005" uniqueCount="675">
  <si>
    <r>
      <rPr>
        <b val="true"/>
        <sz val="16"/>
        <color rgb="FFFFFFFF"/>
        <rFont val="Noto Sans CJK SC"/>
        <family val="2"/>
      </rPr>
      <t xml:space="preserve">習慣養成追蹤表  ✦ 範本（</t>
    </r>
    <r>
      <rPr>
        <b val="true"/>
        <sz val="16"/>
        <color rgb="FFFFFFFF"/>
        <rFont val="Arial"/>
        <family val="0"/>
        <charset val="1"/>
      </rPr>
      <t xml:space="preserve">200 </t>
    </r>
    <r>
      <rPr>
        <b val="true"/>
        <sz val="16"/>
        <color rgb="FFFFFFFF"/>
        <rFont val="Noto Sans CJK SC"/>
        <family val="2"/>
      </rPr>
      <t xml:space="preserve">項可選）</t>
    </r>
  </si>
  <si>
    <t xml:space="preserve">【使用說明】分享時請先「檔案→建立副本／另存新檔」各用一份。點欄位標題的漏斗可依【類別】篩選，或用【文字包含】搜關鍵字。</t>
  </si>
  <si>
    <r>
      <rPr>
        <sz val="10"/>
        <color rgb="FF555555"/>
        <rFont val="Noto Sans CJK SC"/>
        <family val="2"/>
      </rPr>
      <t xml:space="preserve">在「選取」欄選 ✓ 挑習慣（最多追蹤 </t>
    </r>
    <r>
      <rPr>
        <sz val="10"/>
        <color rgb="FF555555"/>
        <rFont val="Arial"/>
        <family val="0"/>
        <charset val="1"/>
      </rPr>
      <t xml:space="preserve">30 </t>
    </r>
    <r>
      <rPr>
        <sz val="10"/>
        <color rgb="FF555555"/>
        <rFont val="Noto Sans CJK SC"/>
        <family val="2"/>
      </rPr>
      <t xml:space="preserve">個）→ 設定年、月 → 到「月曆追蹤表」每天打 ✓，統計自動更新。</t>
    </r>
  </si>
  <si>
    <t xml:space="preserve">年份</t>
  </si>
  <si>
    <t xml:space="preserve">月份</t>
  </si>
  <si>
    <t xml:space="preserve">已選習慣數</t>
  </si>
  <si>
    <r>
      <rPr>
        <sz val="10"/>
        <color rgb="FF555555"/>
        <rFont val="Noto Sans CJK SC"/>
        <family val="2"/>
      </rPr>
      <t xml:space="preserve">／上限 </t>
    </r>
    <r>
      <rPr>
        <sz val="10"/>
        <color rgb="FF555555"/>
        <rFont val="Arial"/>
        <family val="0"/>
        <charset val="1"/>
      </rPr>
      <t xml:space="preserve">30</t>
    </r>
  </si>
  <si>
    <t xml:space="preserve">🔍 關鍵字</t>
  </si>
  <si>
    <t xml:space="preserve">←在此打字，含該字的習慣會變黃</t>
  </si>
  <si>
    <t xml:space="preserve">當月天數</t>
  </si>
  <si>
    <t xml:space="preserve">類別</t>
  </si>
  <si>
    <t xml:space="preserve">習慣名稱</t>
  </si>
  <si>
    <t xml:space="preserve">達成目標</t>
  </si>
  <si>
    <t xml:space="preserve">好處</t>
  </si>
  <si>
    <t xml:space="preserve">關鍵字</t>
  </si>
  <si>
    <t xml:space="preserve">選取</t>
  </si>
  <si>
    <t xml:space="preserve">序號</t>
  </si>
  <si>
    <t xml:space="preserve">健康運動</t>
  </si>
  <si>
    <r>
      <rPr>
        <sz val="11"/>
        <rFont val="Noto Sans CJK SC"/>
        <family val="2"/>
      </rPr>
      <t xml:space="preserve">快走 </t>
    </r>
    <r>
      <rPr>
        <sz val="11"/>
        <rFont val="Arial"/>
        <family val="0"/>
        <charset val="1"/>
      </rPr>
      <t xml:space="preserve">30 </t>
    </r>
    <r>
      <rPr>
        <sz val="11"/>
        <rFont val="Noto Sans CJK SC"/>
        <family val="2"/>
      </rPr>
      <t xml:space="preserve">分鐘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</si>
  <si>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30 </t>
    </r>
    <r>
      <rPr>
        <sz val="10"/>
        <rFont val="Noto Sans CJK SC"/>
        <family val="2"/>
      </rPr>
      <t xml:space="preserve">分鐘</t>
    </r>
  </si>
  <si>
    <t xml:space="preserve">提升心肺、控制體重</t>
  </si>
  <si>
    <t xml:space="preserve">有氧 走路 心肺</t>
  </si>
  <si>
    <t xml:space="preserve">✓</t>
  </si>
  <si>
    <r>
      <rPr>
        <sz val="11"/>
        <rFont val="Noto Sans CJK SC"/>
        <family val="2"/>
      </rPr>
      <t xml:space="preserve">慢跑 </t>
    </r>
    <r>
      <rPr>
        <sz val="11"/>
        <rFont val="Arial"/>
        <family val="0"/>
        <charset val="1"/>
      </rPr>
      <t xml:space="preserve">3 </t>
    </r>
    <r>
      <rPr>
        <sz val="11"/>
        <rFont val="Noto Sans CJK SC"/>
        <family val="2"/>
      </rPr>
      <t xml:space="preserve">公里</t>
    </r>
  </si>
  <si>
    <r>
      <rPr>
        <sz val="10"/>
        <rFont val="Noto Sans CJK SC"/>
        <family val="2"/>
      </rPr>
      <t xml:space="preserve">每次 </t>
    </r>
    <r>
      <rPr>
        <sz val="10"/>
        <rFont val="Arial"/>
        <family val="0"/>
        <charset val="1"/>
      </rPr>
      <t xml:space="preserve">3 </t>
    </r>
    <r>
      <rPr>
        <sz val="10"/>
        <rFont val="Noto Sans CJK SC"/>
        <family val="2"/>
      </rPr>
      <t xml:space="preserve">公里</t>
    </r>
  </si>
  <si>
    <t xml:space="preserve">增強耐力、燃脂</t>
  </si>
  <si>
    <t xml:space="preserve">跑步 有氧 燃脂</t>
  </si>
  <si>
    <t xml:space="preserve">重量訓練</t>
  </si>
  <si>
    <r>
      <rPr>
        <sz val="10"/>
        <rFont val="Noto Sans CJK SC"/>
        <family val="2"/>
      </rPr>
      <t xml:space="preserve">每週 </t>
    </r>
    <r>
      <rPr>
        <sz val="10"/>
        <rFont val="Arial"/>
        <family val="0"/>
        <charset val="1"/>
      </rPr>
      <t xml:space="preserve">3 </t>
    </r>
    <r>
      <rPr>
        <sz val="10"/>
        <rFont val="Noto Sans CJK SC"/>
        <family val="2"/>
      </rPr>
      <t xml:space="preserve">次</t>
    </r>
  </si>
  <si>
    <t xml:space="preserve">增肌、提高代謝</t>
  </si>
  <si>
    <t xml:space="preserve">肌力 健身 重訓</t>
  </si>
  <si>
    <r>
      <rPr>
        <sz val="11"/>
        <rFont val="Noto Sans CJK SC"/>
        <family val="2"/>
      </rPr>
      <t xml:space="preserve">深蹲 </t>
    </r>
    <r>
      <rPr>
        <sz val="11"/>
        <rFont val="Arial"/>
        <family val="0"/>
        <charset val="1"/>
      </rPr>
      <t xml:space="preserve">50 </t>
    </r>
    <r>
      <rPr>
        <sz val="11"/>
        <rFont val="Noto Sans CJK SC"/>
        <family val="2"/>
      </rPr>
      <t xml:space="preserve">下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</si>
  <si>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50 </t>
    </r>
    <r>
      <rPr>
        <sz val="10"/>
        <rFont val="Noto Sans CJK SC"/>
        <family val="2"/>
      </rPr>
      <t xml:space="preserve">下</t>
    </r>
  </si>
  <si>
    <t xml:space="preserve">強化下肢與核心</t>
  </si>
  <si>
    <t xml:space="preserve">肌力 腿 核心</t>
  </si>
  <si>
    <r>
      <rPr>
        <sz val="11"/>
        <rFont val="Noto Sans CJK SC"/>
        <family val="2"/>
      </rPr>
      <t xml:space="preserve">伏地挺身 </t>
    </r>
    <r>
      <rPr>
        <sz val="11"/>
        <rFont val="Arial"/>
        <family val="0"/>
        <charset val="1"/>
      </rPr>
      <t xml:space="preserve">20 </t>
    </r>
    <r>
      <rPr>
        <sz val="11"/>
        <rFont val="Noto Sans CJK SC"/>
        <family val="2"/>
      </rPr>
      <t xml:space="preserve">下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</si>
  <si>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20 </t>
    </r>
    <r>
      <rPr>
        <sz val="10"/>
        <rFont val="Noto Sans CJK SC"/>
        <family val="2"/>
      </rPr>
      <t xml:space="preserve">下</t>
    </r>
  </si>
  <si>
    <t xml:space="preserve">上肢與胸肌力量</t>
  </si>
  <si>
    <t xml:space="preserve">肌力 胸 上肢</t>
  </si>
  <si>
    <r>
      <rPr>
        <sz val="11"/>
        <rFont val="Noto Sans CJK SC"/>
        <family val="2"/>
      </rPr>
      <t xml:space="preserve">棒式撐 </t>
    </r>
    <r>
      <rPr>
        <sz val="11"/>
        <rFont val="Arial"/>
        <family val="0"/>
        <charset val="1"/>
      </rPr>
      <t xml:space="preserve">1 </t>
    </r>
    <r>
      <rPr>
        <sz val="11"/>
        <rFont val="Noto Sans CJK SC"/>
        <family val="2"/>
      </rPr>
      <t xml:space="preserve">分鐘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</si>
  <si>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1 </t>
    </r>
    <r>
      <rPr>
        <sz val="10"/>
        <rFont val="Noto Sans CJK SC"/>
        <family val="2"/>
      </rPr>
      <t xml:space="preserve">分鐘</t>
    </r>
  </si>
  <si>
    <t xml:space="preserve">強化核心穩定</t>
  </si>
  <si>
    <t xml:space="preserve">核心 腹 平板</t>
  </si>
  <si>
    <t xml:space="preserve">伸展拉筋</t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</si>
  <si>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10 </t>
    </r>
    <r>
      <rPr>
        <sz val="10"/>
        <rFont val="Noto Sans CJK SC"/>
        <family val="2"/>
      </rPr>
      <t xml:space="preserve">分鐘</t>
    </r>
  </si>
  <si>
    <t xml:space="preserve">增加柔軟度、減痠痛</t>
  </si>
  <si>
    <t xml:space="preserve">柔軟 伸展 放鬆</t>
  </si>
  <si>
    <t xml:space="preserve">瑜伽練習</t>
  </si>
  <si>
    <t xml:space="preserve">改善姿勢與呼吸</t>
  </si>
  <si>
    <t xml:space="preserve">瑜伽 柔軟 放鬆</t>
  </si>
  <si>
    <t xml:space="preserve">騎自行車</t>
  </si>
  <si>
    <r>
      <rPr>
        <sz val="10"/>
        <rFont val="Noto Sans CJK SC"/>
        <family val="2"/>
      </rPr>
      <t xml:space="preserve">每週 </t>
    </r>
    <r>
      <rPr>
        <sz val="10"/>
        <rFont val="Arial"/>
        <family val="0"/>
        <charset val="1"/>
      </rPr>
      <t xml:space="preserve">2 </t>
    </r>
    <r>
      <rPr>
        <sz val="10"/>
        <rFont val="Noto Sans CJK SC"/>
        <family val="2"/>
      </rPr>
      <t xml:space="preserve">次</t>
    </r>
  </si>
  <si>
    <t xml:space="preserve">低衝擊有氧、護膝</t>
  </si>
  <si>
    <t xml:space="preserve">單車 有氧 戶外</t>
  </si>
  <si>
    <t xml:space="preserve">游泳</t>
  </si>
  <si>
    <t xml:space="preserve">全身運動、護關節</t>
  </si>
  <si>
    <t xml:space="preserve">游泳 有氧 全身</t>
  </si>
  <si>
    <t xml:space="preserve">爬樓梯代替電梯</t>
  </si>
  <si>
    <t xml:space="preserve">每天</t>
  </si>
  <si>
    <t xml:space="preserve">隨手運動、練腿力</t>
  </si>
  <si>
    <t xml:space="preserve">日常 腿 習慣</t>
  </si>
  <si>
    <r>
      <rPr>
        <sz val="11"/>
        <rFont val="Noto Sans CJK SC"/>
        <family val="2"/>
      </rPr>
      <t xml:space="preserve">走路 </t>
    </r>
    <r>
      <rPr>
        <sz val="11"/>
        <rFont val="Arial"/>
        <family val="0"/>
        <charset val="1"/>
      </rPr>
      <t xml:space="preserve">8000 </t>
    </r>
    <r>
      <rPr>
        <sz val="11"/>
        <rFont val="Noto Sans CJK SC"/>
        <family val="2"/>
      </rPr>
      <t xml:space="preserve">步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</si>
  <si>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8000 </t>
    </r>
    <r>
      <rPr>
        <sz val="10"/>
        <rFont val="Noto Sans CJK SC"/>
        <family val="2"/>
      </rPr>
      <t xml:space="preserve">步</t>
    </r>
  </si>
  <si>
    <t xml:space="preserve">維持活動量</t>
  </si>
  <si>
    <t xml:space="preserve">走路 步數 日常</t>
  </si>
  <si>
    <t xml:space="preserve">晨間伸展操</t>
  </si>
  <si>
    <t xml:space="preserve">每天起床後</t>
  </si>
  <si>
    <t xml:space="preserve">喚醒身體、提神</t>
  </si>
  <si>
    <t xml:space="preserve">晨間 伸展 活力</t>
  </si>
  <si>
    <t xml:space="preserve">飯後散步</t>
  </si>
  <si>
    <r>
      <rPr>
        <sz val="10"/>
        <rFont val="Noto Sans CJK SC"/>
        <family val="2"/>
      </rPr>
      <t xml:space="preserve">每餐後 </t>
    </r>
    <r>
      <rPr>
        <sz val="10"/>
        <rFont val="Arial"/>
        <family val="0"/>
        <charset val="1"/>
      </rPr>
      <t xml:space="preserve">10 </t>
    </r>
    <r>
      <rPr>
        <sz val="10"/>
        <rFont val="Noto Sans CJK SC"/>
        <family val="2"/>
      </rPr>
      <t xml:space="preserve">分鐘</t>
    </r>
  </si>
  <si>
    <t xml:space="preserve">幫助消化、穩血糖</t>
  </si>
  <si>
    <t xml:space="preserve">散步 消化 飯後</t>
  </si>
  <si>
    <t xml:space="preserve">核心訓練</t>
  </si>
  <si>
    <t xml:space="preserve">保護腰背、改善體態</t>
  </si>
  <si>
    <t xml:space="preserve">核心 腹 體態</t>
  </si>
  <si>
    <r>
      <rPr>
        <sz val="11"/>
        <rFont val="Noto Sans CJK SC"/>
        <family val="2"/>
      </rPr>
      <t xml:space="preserve">開合跳 </t>
    </r>
    <r>
      <rPr>
        <sz val="11"/>
        <rFont val="Arial"/>
        <family val="0"/>
        <charset val="1"/>
      </rPr>
      <t xml:space="preserve">100 </t>
    </r>
    <r>
      <rPr>
        <sz val="11"/>
        <rFont val="Noto Sans CJK SC"/>
        <family val="2"/>
      </rPr>
      <t xml:space="preserve">下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</si>
  <si>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100 </t>
    </r>
    <r>
      <rPr>
        <sz val="10"/>
        <rFont val="Noto Sans CJK SC"/>
        <family val="2"/>
      </rPr>
      <t xml:space="preserve">下</t>
    </r>
  </si>
  <si>
    <t xml:space="preserve">快速熱身、提升心率</t>
  </si>
  <si>
    <t xml:space="preserve">有氧 熱身 跳</t>
  </si>
  <si>
    <t xml:space="preserve">登山健行</t>
  </si>
  <si>
    <r>
      <rPr>
        <sz val="10"/>
        <rFont val="Noto Sans CJK SC"/>
        <family val="2"/>
      </rPr>
      <t xml:space="preserve">每月 </t>
    </r>
    <r>
      <rPr>
        <sz val="10"/>
        <rFont val="Arial"/>
        <family val="0"/>
        <charset val="1"/>
      </rPr>
      <t xml:space="preserve">2 </t>
    </r>
    <r>
      <rPr>
        <sz val="10"/>
        <rFont val="Noto Sans CJK SC"/>
        <family val="2"/>
      </rPr>
      <t xml:space="preserve">次</t>
    </r>
  </si>
  <si>
    <t xml:space="preserve">耐力與親近自然</t>
  </si>
  <si>
    <t xml:space="preserve">戶外 登山 耐力</t>
  </si>
  <si>
    <t xml:space="preserve">平衡訓練</t>
  </si>
  <si>
    <t xml:space="preserve">預防跌倒、穩定</t>
  </si>
  <si>
    <t xml:space="preserve">平衡 穩定 協調</t>
  </si>
  <si>
    <r>
      <rPr>
        <sz val="11"/>
        <rFont val="Noto Sans CJK SC"/>
        <family val="2"/>
      </rPr>
      <t xml:space="preserve">每日活動 </t>
    </r>
    <r>
      <rPr>
        <sz val="11"/>
        <rFont val="Arial"/>
        <family val="0"/>
        <charset val="1"/>
      </rPr>
      <t xml:space="preserve">30 </t>
    </r>
    <r>
      <rPr>
        <sz val="11"/>
        <rFont val="Noto Sans CJK SC"/>
        <family val="2"/>
      </rPr>
      <t xml:space="preserve">分鐘</t>
    </r>
  </si>
  <si>
    <r>
      <rPr>
        <sz val="10"/>
        <rFont val="Noto Sans CJK SC"/>
        <family val="2"/>
      </rPr>
      <t xml:space="preserve">每天累積 </t>
    </r>
    <r>
      <rPr>
        <sz val="10"/>
        <rFont val="Arial"/>
        <family val="0"/>
        <charset val="1"/>
      </rPr>
      <t xml:space="preserve">30 </t>
    </r>
    <r>
      <rPr>
        <sz val="10"/>
        <rFont val="Noto Sans CJK SC"/>
        <family val="2"/>
      </rPr>
      <t xml:space="preserve">分鐘</t>
    </r>
  </si>
  <si>
    <t xml:space="preserve">達到基本活動量</t>
  </si>
  <si>
    <t xml:space="preserve">活動 日常 健康</t>
  </si>
  <si>
    <t xml:space="preserve">飲食營養</t>
  </si>
  <si>
    <r>
      <rPr>
        <sz val="11"/>
        <rFont val="Noto Sans CJK SC"/>
        <family val="2"/>
      </rPr>
      <t xml:space="preserve">喝水 </t>
    </r>
    <r>
      <rPr>
        <sz val="11"/>
        <rFont val="Arial"/>
        <family val="0"/>
        <charset val="1"/>
      </rPr>
      <t xml:space="preserve">2000ml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</si>
  <si>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2000ml</t>
    </r>
  </si>
  <si>
    <t xml:space="preserve">維持代謝、皮膚水潤</t>
  </si>
  <si>
    <t xml:space="preserve">水 補水 代謝</t>
  </si>
  <si>
    <t xml:space="preserve">吃早餐</t>
  </si>
  <si>
    <t xml:space="preserve">穩定血糖、提升專注</t>
  </si>
  <si>
    <t xml:space="preserve">早餐 血糖 能量</t>
  </si>
  <si>
    <t xml:space="preserve">每餐吃蔬菜</t>
  </si>
  <si>
    <t xml:space="preserve">每餐一份</t>
  </si>
  <si>
    <t xml:space="preserve">補充纖維、助消化</t>
  </si>
  <si>
    <t xml:space="preserve">蔬菜 纖維 消化</t>
  </si>
  <si>
    <r>
      <rPr>
        <sz val="11"/>
        <rFont val="Noto Sans CJK SC"/>
        <family val="2"/>
      </rPr>
      <t xml:space="preserve">吃水果 </t>
    </r>
    <r>
      <rPr>
        <sz val="11"/>
        <rFont val="Arial"/>
        <family val="0"/>
        <charset val="1"/>
      </rPr>
      <t xml:space="preserve">2 </t>
    </r>
    <r>
      <rPr>
        <sz val="11"/>
        <rFont val="Noto Sans CJK SC"/>
        <family val="2"/>
      </rPr>
      <t xml:space="preserve">份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</si>
  <si>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2 </t>
    </r>
    <r>
      <rPr>
        <sz val="10"/>
        <rFont val="Noto Sans CJK SC"/>
        <family val="2"/>
      </rPr>
      <t xml:space="preserve">份</t>
    </r>
  </si>
  <si>
    <t xml:space="preserve">補充維生素</t>
  </si>
  <si>
    <t xml:space="preserve">水果 維生素 營養</t>
  </si>
  <si>
    <t xml:space="preserve">減少含糖飲料</t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</si>
  <si>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0 </t>
    </r>
    <r>
      <rPr>
        <sz val="10"/>
        <rFont val="Noto Sans CJK SC"/>
        <family val="2"/>
      </rPr>
      <t xml:space="preserve">杯</t>
    </r>
  </si>
  <si>
    <t xml:space="preserve">控糖、護牙</t>
  </si>
  <si>
    <t xml:space="preserve">減糖 飲料 健康</t>
  </si>
  <si>
    <t xml:space="preserve">補充蛋白質</t>
  </si>
  <si>
    <t xml:space="preserve">增肌、維持飽足</t>
  </si>
  <si>
    <t xml:space="preserve">蛋白質 肌肉 飽足</t>
  </si>
  <si>
    <t xml:space="preserve">細嚼慢嚥</t>
  </si>
  <si>
    <t xml:space="preserve">每餐</t>
  </si>
  <si>
    <t xml:space="preserve">助消化、避免過食</t>
  </si>
  <si>
    <t xml:space="preserve">消化 慢食 飽足</t>
  </si>
  <si>
    <t xml:space="preserve">不吃宵夜</t>
  </si>
  <si>
    <t xml:space="preserve">每晚</t>
  </si>
  <si>
    <t xml:space="preserve">減少負擔、好眠</t>
  </si>
  <si>
    <t xml:space="preserve">宵夜 體重 睡眠</t>
  </si>
  <si>
    <t xml:space="preserve">自己煮飯</t>
  </si>
  <si>
    <r>
      <rPr>
        <sz val="10"/>
        <rFont val="Noto Sans CJK SC"/>
        <family val="2"/>
      </rPr>
      <t xml:space="preserve">每週 </t>
    </r>
    <r>
      <rPr>
        <sz val="10"/>
        <rFont val="Arial"/>
        <family val="0"/>
        <charset val="1"/>
      </rPr>
      <t xml:space="preserve">5 </t>
    </r>
    <r>
      <rPr>
        <sz val="10"/>
        <rFont val="Noto Sans CJK SC"/>
        <family val="2"/>
      </rPr>
      <t xml:space="preserve">次</t>
    </r>
  </si>
  <si>
    <t xml:space="preserve">控制油鹽、省錢</t>
  </si>
  <si>
    <t xml:space="preserve">烹飪 健康 省錢</t>
  </si>
  <si>
    <t xml:space="preserve">減少油炸食物</t>
  </si>
  <si>
    <r>
      <rPr>
        <sz val="10"/>
        <rFont val="Noto Sans CJK SC"/>
        <family val="2"/>
      </rPr>
      <t xml:space="preserve">每週 ≤</t>
    </r>
    <r>
      <rPr>
        <sz val="10"/>
        <rFont val="Arial"/>
        <family val="0"/>
        <charset val="1"/>
      </rPr>
      <t xml:space="preserve">1 </t>
    </r>
    <r>
      <rPr>
        <sz val="10"/>
        <rFont val="Noto Sans CJK SC"/>
        <family val="2"/>
      </rPr>
      <t xml:space="preserve">次</t>
    </r>
  </si>
  <si>
    <t xml:space="preserve">降低油脂攝取</t>
  </si>
  <si>
    <t xml:space="preserve">油炸 健康 減脂</t>
  </si>
  <si>
    <t xml:space="preserve">補充益生菌</t>
  </si>
  <si>
    <t xml:space="preserve">顧腸道健康</t>
  </si>
  <si>
    <t xml:space="preserve">腸道 益生菌 消化</t>
  </si>
  <si>
    <t xml:space="preserve">減少加工食品</t>
  </si>
  <si>
    <t xml:space="preserve">少添加物、更健康</t>
  </si>
  <si>
    <t xml:space="preserve">天然 加工 健康</t>
  </si>
  <si>
    <t xml:space="preserve">控制份量八分飽</t>
  </si>
  <si>
    <t xml:space="preserve">避免過食</t>
  </si>
  <si>
    <t xml:space="preserve">份量 體重 節制</t>
  </si>
  <si>
    <t xml:space="preserve">補充堅果</t>
  </si>
  <si>
    <t xml:space="preserve">每天一小把</t>
  </si>
  <si>
    <t xml:space="preserve">好油脂、護心</t>
  </si>
  <si>
    <t xml:space="preserve">堅果 好油 營養</t>
  </si>
  <si>
    <t xml:space="preserve">喝無糖茶</t>
  </si>
  <si>
    <t xml:space="preserve">抗氧化、代替含糖飲</t>
  </si>
  <si>
    <t xml:space="preserve">茶 抗氧化 無糖</t>
  </si>
  <si>
    <t xml:space="preserve">記錄飲食</t>
  </si>
  <si>
    <t xml:space="preserve">覺察攝取、調整</t>
  </si>
  <si>
    <t xml:space="preserve">記錄 飲食 覺察</t>
  </si>
  <si>
    <t xml:space="preserve">補充鈣質</t>
  </si>
  <si>
    <t xml:space="preserve">顧骨骼</t>
  </si>
  <si>
    <t xml:space="preserve">鈣 骨骼 營養</t>
  </si>
  <si>
    <t xml:space="preserve">減少精緻澱粉</t>
  </si>
  <si>
    <t xml:space="preserve">穩血糖、控體重</t>
  </si>
  <si>
    <t xml:space="preserve">澱粉 控糖 體重</t>
  </si>
  <si>
    <t xml:space="preserve">少鹽飲食</t>
  </si>
  <si>
    <t xml:space="preserve">護血壓、減水腫</t>
  </si>
  <si>
    <t xml:space="preserve">少鹽 血壓 健康</t>
  </si>
  <si>
    <t xml:space="preserve">睡眠作息</t>
  </si>
  <si>
    <r>
      <rPr>
        <sz val="11"/>
        <rFont val="Noto Sans CJK SC"/>
        <family val="2"/>
      </rPr>
      <t xml:space="preserve">晚上 </t>
    </r>
    <r>
      <rPr>
        <sz val="11"/>
        <rFont val="Arial"/>
        <family val="0"/>
        <charset val="1"/>
      </rPr>
      <t xml:space="preserve">11 </t>
    </r>
    <r>
      <rPr>
        <sz val="11"/>
        <rFont val="Noto Sans CJK SC"/>
        <family val="2"/>
      </rPr>
      <t xml:space="preserve">點前睡</t>
    </r>
  </si>
  <si>
    <t xml:space="preserve">修復身體、養精神</t>
  </si>
  <si>
    <t xml:space="preserve">早睡 睡眠 作息</t>
  </si>
  <si>
    <r>
      <rPr>
        <sz val="11"/>
        <rFont val="Noto Sans CJK SC"/>
        <family val="2"/>
      </rPr>
      <t xml:space="preserve">睡滿 </t>
    </r>
    <r>
      <rPr>
        <sz val="11"/>
        <rFont val="Arial"/>
        <family val="0"/>
        <charset val="1"/>
      </rPr>
      <t xml:space="preserve">7 </t>
    </r>
    <r>
      <rPr>
        <sz val="11"/>
        <rFont val="Noto Sans CJK SC"/>
        <family val="2"/>
      </rPr>
      <t xml:space="preserve">小時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</si>
  <si>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7 </t>
    </r>
    <r>
      <rPr>
        <sz val="10"/>
        <rFont val="Noto Sans CJK SC"/>
        <family val="2"/>
      </rPr>
      <t xml:space="preserve">小時</t>
    </r>
  </si>
  <si>
    <t xml:space="preserve">恢復精力、專注</t>
  </si>
  <si>
    <t xml:space="preserve">睡眠 精神 恢復</t>
  </si>
  <si>
    <t xml:space="preserve">固定起床時間</t>
  </si>
  <si>
    <t xml:space="preserve">每天同一時間</t>
  </si>
  <si>
    <t xml:space="preserve">穩定生理時鐘</t>
  </si>
  <si>
    <t xml:space="preserve">作息 起床 規律</t>
  </si>
  <si>
    <t xml:space="preserve">睡前不看手機</t>
  </si>
  <si>
    <r>
      <rPr>
        <sz val="10"/>
        <rFont val="Noto Sans CJK SC"/>
        <family val="2"/>
      </rPr>
      <t xml:space="preserve">睡前 </t>
    </r>
    <r>
      <rPr>
        <sz val="10"/>
        <rFont val="Arial"/>
        <family val="0"/>
        <charset val="1"/>
      </rPr>
      <t xml:space="preserve">30 </t>
    </r>
    <r>
      <rPr>
        <sz val="10"/>
        <rFont val="Noto Sans CJK SC"/>
        <family val="2"/>
      </rPr>
      <t xml:space="preserve">分鐘</t>
    </r>
  </si>
  <si>
    <t xml:space="preserve">提升睡眠品質</t>
  </si>
  <si>
    <t xml:space="preserve">睡前 手機 睡眠</t>
  </si>
  <si>
    <r>
      <rPr>
        <sz val="11"/>
        <rFont val="Noto Sans CJK SC"/>
        <family val="2"/>
      </rPr>
      <t xml:space="preserve">早起 </t>
    </r>
    <r>
      <rPr>
        <sz val="11"/>
        <rFont val="Arial"/>
        <family val="0"/>
        <charset val="1"/>
      </rPr>
      <t xml:space="preserve">6 </t>
    </r>
    <r>
      <rPr>
        <sz val="11"/>
        <rFont val="Noto Sans CJK SC"/>
        <family val="2"/>
      </rPr>
      <t xml:space="preserve">點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</si>
  <si>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6 </t>
    </r>
    <r>
      <rPr>
        <sz val="10"/>
        <rFont val="Noto Sans CJK SC"/>
        <family val="2"/>
      </rPr>
      <t xml:space="preserve">點</t>
    </r>
  </si>
  <si>
    <t xml:space="preserve">擁有從容早晨</t>
  </si>
  <si>
    <t xml:space="preserve">早起 晨間 作息</t>
  </si>
  <si>
    <r>
      <rPr>
        <sz val="11"/>
        <rFont val="Noto Sans CJK SC"/>
        <family val="2"/>
      </rPr>
      <t xml:space="preserve">午休 </t>
    </r>
    <r>
      <rPr>
        <sz val="11"/>
        <rFont val="Arial"/>
        <family val="0"/>
        <charset val="1"/>
      </rPr>
      <t xml:space="preserve">15 </t>
    </r>
    <r>
      <rPr>
        <sz val="11"/>
        <rFont val="Noto Sans CJK SC"/>
        <family val="2"/>
      </rPr>
      <t xml:space="preserve">分鐘</t>
    </r>
  </si>
  <si>
    <t xml:space="preserve">恢復下午精力</t>
  </si>
  <si>
    <t xml:space="preserve">午休 休息 精神</t>
  </si>
  <si>
    <t xml:space="preserve">睡前閱讀</t>
  </si>
  <si>
    <r>
      <rPr>
        <sz val="10"/>
        <rFont val="Noto Sans CJK SC"/>
        <family val="2"/>
      </rPr>
      <t xml:space="preserve">睡前 </t>
    </r>
    <r>
      <rPr>
        <sz val="10"/>
        <rFont val="Arial"/>
        <family val="0"/>
        <charset val="1"/>
      </rPr>
      <t xml:space="preserve">15 </t>
    </r>
    <r>
      <rPr>
        <sz val="10"/>
        <rFont val="Noto Sans CJK SC"/>
        <family val="2"/>
      </rPr>
      <t xml:space="preserve">分鐘</t>
    </r>
  </si>
  <si>
    <t xml:space="preserve">放鬆入睡</t>
  </si>
  <si>
    <t xml:space="preserve">睡前 閱讀 放鬆</t>
  </si>
  <si>
    <t xml:space="preserve">睡前寫明日待辦</t>
  </si>
  <si>
    <t xml:space="preserve">清空大腦好入睡</t>
  </si>
  <si>
    <t xml:space="preserve">睡前 計畫 放鬆</t>
  </si>
  <si>
    <t xml:space="preserve">起床曬太陽</t>
  </si>
  <si>
    <r>
      <rPr>
        <sz val="10"/>
        <rFont val="Noto Sans CJK SC"/>
        <family val="2"/>
      </rPr>
      <t xml:space="preserve">起床後 </t>
    </r>
    <r>
      <rPr>
        <sz val="10"/>
        <rFont val="Arial"/>
        <family val="0"/>
        <charset val="1"/>
      </rPr>
      <t xml:space="preserve">10 </t>
    </r>
    <r>
      <rPr>
        <sz val="10"/>
        <rFont val="Noto Sans CJK SC"/>
        <family val="2"/>
      </rPr>
      <t xml:space="preserve">分鐘</t>
    </r>
  </si>
  <si>
    <t xml:space="preserve">調節生理時鐘</t>
  </si>
  <si>
    <t xml:space="preserve">晨光 作息 精神</t>
  </si>
  <si>
    <t xml:space="preserve">睡前熱水澡</t>
  </si>
  <si>
    <t xml:space="preserve">睡前</t>
  </si>
  <si>
    <t xml:space="preserve">放鬆助眠</t>
  </si>
  <si>
    <t xml:space="preserve">睡前 放鬆 睡眠</t>
  </si>
  <si>
    <t xml:space="preserve">固定就寢儀式</t>
  </si>
  <si>
    <t xml:space="preserve">提示身體入睡</t>
  </si>
  <si>
    <t xml:space="preserve">儀式 睡眠 放鬆</t>
  </si>
  <si>
    <t xml:space="preserve">白天不午睡過久</t>
  </si>
  <si>
    <r>
      <rPr>
        <sz val="10"/>
        <rFont val="Arial"/>
        <family val="0"/>
        <charset val="1"/>
      </rPr>
      <t xml:space="preserve">≤30 </t>
    </r>
    <r>
      <rPr>
        <sz val="10"/>
        <rFont val="Noto Sans CJK SC"/>
        <family val="2"/>
      </rPr>
      <t xml:space="preserve">分鐘</t>
    </r>
  </si>
  <si>
    <t xml:space="preserve">避免夜間失眠</t>
  </si>
  <si>
    <t xml:space="preserve">午睡 睡眠 作息</t>
  </si>
  <si>
    <t xml:space="preserve">睡前調暗燈光</t>
  </si>
  <si>
    <r>
      <rPr>
        <sz val="10"/>
        <rFont val="Noto Sans CJK SC"/>
        <family val="2"/>
      </rPr>
      <t xml:space="preserve">睡前 </t>
    </r>
    <r>
      <rPr>
        <sz val="10"/>
        <rFont val="Arial"/>
        <family val="0"/>
        <charset val="1"/>
      </rPr>
      <t xml:space="preserve">1 </t>
    </r>
    <r>
      <rPr>
        <sz val="10"/>
        <rFont val="Noto Sans CJK SC"/>
        <family val="2"/>
      </rPr>
      <t xml:space="preserve">小時</t>
    </r>
  </si>
  <si>
    <t xml:space="preserve">助褪黑激素分泌</t>
  </si>
  <si>
    <t xml:space="preserve">燈光 睡眠 放鬆</t>
  </si>
  <si>
    <t xml:space="preserve">起床整理床鋪</t>
  </si>
  <si>
    <t xml:space="preserve">建立成就感、整潔</t>
  </si>
  <si>
    <t xml:space="preserve">晨間 整理 習慣</t>
  </si>
  <si>
    <t xml:space="preserve">減少睡前咖啡因</t>
  </si>
  <si>
    <t xml:space="preserve">下午後不喝</t>
  </si>
  <si>
    <t xml:space="preserve">好入睡</t>
  </si>
  <si>
    <t xml:space="preserve">咖啡因 睡眠 作息</t>
  </si>
  <si>
    <t xml:space="preserve">睡前深呼吸</t>
  </si>
  <si>
    <r>
      <rPr>
        <sz val="10"/>
        <rFont val="Noto Sans CJK SC"/>
        <family val="2"/>
      </rPr>
      <t xml:space="preserve">睡前 </t>
    </r>
    <r>
      <rPr>
        <sz val="10"/>
        <rFont val="Arial"/>
        <family val="0"/>
        <charset val="1"/>
      </rPr>
      <t xml:space="preserve">5 </t>
    </r>
    <r>
      <rPr>
        <sz val="10"/>
        <rFont val="Noto Sans CJK SC"/>
        <family val="2"/>
      </rPr>
      <t xml:space="preserve">分鐘</t>
    </r>
  </si>
  <si>
    <t xml:space="preserve">放鬆神經</t>
  </si>
  <si>
    <t xml:space="preserve">呼吸 放鬆 睡眠</t>
  </si>
  <si>
    <t xml:space="preserve">週末不賴床</t>
  </si>
  <si>
    <t xml:space="preserve">每天固定</t>
  </si>
  <si>
    <t xml:space="preserve">維持穩定作息</t>
  </si>
  <si>
    <t xml:space="preserve">作息 週末 規律</t>
  </si>
  <si>
    <t xml:space="preserve">睡前記錄三件好事</t>
  </si>
  <si>
    <t xml:space="preserve">帶著正向入睡</t>
  </si>
  <si>
    <t xml:space="preserve">感恩 睡前 情緒</t>
  </si>
  <si>
    <t xml:space="preserve">起床喝一杯水</t>
  </si>
  <si>
    <t xml:space="preserve">補水、喚醒身體</t>
  </si>
  <si>
    <t xml:space="preserve">晨間 補水 代謝</t>
  </si>
  <si>
    <t xml:space="preserve">學習成長</t>
  </si>
  <si>
    <r>
      <rPr>
        <sz val="11"/>
        <rFont val="Noto Sans CJK SC"/>
        <family val="2"/>
      </rPr>
      <t xml:space="preserve">閱讀 </t>
    </r>
    <r>
      <rPr>
        <sz val="11"/>
        <rFont val="Arial"/>
        <family val="0"/>
        <charset val="1"/>
      </rPr>
      <t xml:space="preserve">20 </t>
    </r>
    <r>
      <rPr>
        <sz val="11"/>
        <rFont val="Noto Sans CJK SC"/>
        <family val="2"/>
      </rPr>
      <t xml:space="preserve">分鐘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</si>
  <si>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20 </t>
    </r>
    <r>
      <rPr>
        <sz val="10"/>
        <rFont val="Noto Sans CJK SC"/>
        <family val="2"/>
      </rPr>
      <t xml:space="preserve">分鐘</t>
    </r>
  </si>
  <si>
    <t xml:space="preserve">累積知識、專注</t>
  </si>
  <si>
    <t xml:space="preserve">閱讀 學習 知識</t>
  </si>
  <si>
    <r>
      <rPr>
        <sz val="11"/>
        <rFont val="Noto Sans CJK SC"/>
        <family val="2"/>
      </rPr>
      <t xml:space="preserve">背 </t>
    </r>
    <r>
      <rPr>
        <sz val="11"/>
        <rFont val="Arial"/>
        <family val="0"/>
        <charset val="1"/>
      </rPr>
      <t xml:space="preserve">10 </t>
    </r>
    <r>
      <rPr>
        <sz val="11"/>
        <rFont val="Noto Sans CJK SC"/>
        <family val="2"/>
      </rPr>
      <t xml:space="preserve">個單字</t>
    </r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</si>
  <si>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10 </t>
    </r>
    <r>
      <rPr>
        <sz val="10"/>
        <rFont val="Noto Sans CJK SC"/>
        <family val="2"/>
      </rPr>
      <t xml:space="preserve">個</t>
    </r>
  </si>
  <si>
    <t xml:space="preserve">擴充語言能力</t>
  </si>
  <si>
    <t xml:space="preserve">單字 語言 記憶</t>
  </si>
  <si>
    <t xml:space="preserve">練習外語聽力</t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</si>
  <si>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15 </t>
    </r>
    <r>
      <rPr>
        <sz val="10"/>
        <rFont val="Noto Sans CJK SC"/>
        <family val="2"/>
      </rPr>
      <t xml:space="preserve">分鐘</t>
    </r>
  </si>
  <si>
    <t xml:space="preserve">提升語感</t>
  </si>
  <si>
    <t xml:space="preserve">外語 聽力 語言</t>
  </si>
  <si>
    <t xml:space="preserve">寫學習筆記</t>
  </si>
  <si>
    <t xml:space="preserve">加深理解、複習</t>
  </si>
  <si>
    <t xml:space="preserve">筆記 學習 複習</t>
  </si>
  <si>
    <t xml:space="preserve">上線上課程</t>
  </si>
  <si>
    <r>
      <rPr>
        <sz val="10"/>
        <rFont val="Noto Sans CJK SC"/>
        <family val="2"/>
      </rPr>
      <t xml:space="preserve">每週 </t>
    </r>
    <r>
      <rPr>
        <sz val="10"/>
        <rFont val="Arial"/>
        <family val="0"/>
        <charset val="1"/>
      </rPr>
      <t xml:space="preserve">3 </t>
    </r>
    <r>
      <rPr>
        <sz val="10"/>
        <rFont val="Noto Sans CJK SC"/>
        <family val="2"/>
      </rPr>
      <t xml:space="preserve">課</t>
    </r>
  </si>
  <si>
    <t xml:space="preserve">持續進修</t>
  </si>
  <si>
    <t xml:space="preserve">課程 進修 學習</t>
  </si>
  <si>
    <r>
      <rPr>
        <sz val="11"/>
        <rFont val="Noto Sans CJK SC"/>
        <family val="2"/>
      </rPr>
      <t xml:space="preserve">練習寫作 </t>
    </r>
    <r>
      <rPr>
        <sz val="11"/>
        <rFont val="Arial"/>
        <family val="0"/>
        <charset val="1"/>
      </rPr>
      <t xml:space="preserve">300 </t>
    </r>
    <r>
      <rPr>
        <sz val="11"/>
        <rFont val="Noto Sans CJK SC"/>
        <family val="2"/>
      </rPr>
      <t xml:space="preserve">字</t>
    </r>
  </si>
  <si>
    <t xml:space="preserve">訓練表達</t>
  </si>
  <si>
    <t xml:space="preserve">寫作 表達 思考</t>
  </si>
  <si>
    <t xml:space="preserve">看一部知識影片</t>
  </si>
  <si>
    <t xml:space="preserve">吸收新知</t>
  </si>
  <si>
    <t xml:space="preserve">影片 知識 學習</t>
  </si>
  <si>
    <t xml:space="preserve">複習昨日所學</t>
  </si>
  <si>
    <t xml:space="preserve">鞏固記憶</t>
  </si>
  <si>
    <t xml:space="preserve">複習 記憶 學習</t>
  </si>
  <si>
    <t xml:space="preserve">練習程式</t>
  </si>
  <si>
    <t xml:space="preserve">精進技能</t>
  </si>
  <si>
    <r>
      <rPr>
        <sz val="9"/>
        <color rgb="FF888888"/>
        <rFont val="Noto Sans CJK SC"/>
        <family val="2"/>
      </rPr>
      <t xml:space="preserve">程式 技能 </t>
    </r>
    <r>
      <rPr>
        <sz val="9"/>
        <color rgb="FF888888"/>
        <rFont val="Arial"/>
        <family val="0"/>
        <charset val="1"/>
      </rPr>
      <t xml:space="preserve">coding</t>
    </r>
  </si>
  <si>
    <t xml:space="preserve">讀專業文章</t>
  </si>
  <si>
    <t xml:space="preserve">每天一篇</t>
  </si>
  <si>
    <t xml:space="preserve">深化領域知識</t>
  </si>
  <si>
    <t xml:space="preserve">閱讀 專業 知識</t>
  </si>
  <si>
    <t xml:space="preserve">學習新技能</t>
  </si>
  <si>
    <t xml:space="preserve">每週進度</t>
  </si>
  <si>
    <t xml:space="preserve">拓展能力</t>
  </si>
  <si>
    <t xml:space="preserve">技能 成長 學習</t>
  </si>
  <si>
    <t xml:space="preserve">練習口說表達</t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</si>
  <si>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5 </t>
    </r>
    <r>
      <rPr>
        <sz val="10"/>
        <rFont val="Noto Sans CJK SC"/>
        <family val="2"/>
      </rPr>
      <t xml:space="preserve">分鐘</t>
    </r>
  </si>
  <si>
    <t xml:space="preserve">增進溝通</t>
  </si>
  <si>
    <t xml:space="preserve">口說 表達 溝通</t>
  </si>
  <si>
    <t xml:space="preserve">整理知識卡片</t>
  </si>
  <si>
    <t xml:space="preserve">系統化記憶</t>
  </si>
  <si>
    <t xml:space="preserve">卡片 記憶 整理</t>
  </si>
  <si>
    <r>
      <rPr>
        <sz val="11"/>
        <rFont val="Noto Sans CJK SC"/>
        <family val="2"/>
      </rPr>
      <t xml:space="preserve">聽 </t>
    </r>
    <r>
      <rPr>
        <sz val="11"/>
        <rFont val="Arial"/>
        <family val="0"/>
        <charset val="1"/>
      </rPr>
      <t xml:space="preserve">Podcast </t>
    </r>
    <r>
      <rPr>
        <sz val="11"/>
        <rFont val="Noto Sans CJK SC"/>
        <family val="2"/>
      </rPr>
      <t xml:space="preserve">學習</t>
    </r>
  </si>
  <si>
    <t xml:space="preserve">通勤時</t>
  </si>
  <si>
    <t xml:space="preserve">善用零碎時間</t>
  </si>
  <si>
    <r>
      <rPr>
        <sz val="9"/>
        <color rgb="FF888888"/>
        <rFont val="Arial"/>
        <family val="0"/>
        <charset val="1"/>
      </rPr>
      <t xml:space="preserve">podcast </t>
    </r>
    <r>
      <rPr>
        <sz val="9"/>
        <color rgb="FF888888"/>
        <rFont val="Noto Sans CJK SC"/>
        <family val="2"/>
      </rPr>
      <t xml:space="preserve">通勤 學習</t>
    </r>
  </si>
  <si>
    <r>
      <rPr>
        <sz val="11"/>
        <rFont val="Noto Sans CJK SC"/>
        <family val="2"/>
      </rPr>
      <t xml:space="preserve">練字 </t>
    </r>
    <r>
      <rPr>
        <sz val="11"/>
        <rFont val="Arial"/>
        <family val="0"/>
        <charset val="1"/>
      </rPr>
      <t xml:space="preserve">10 </t>
    </r>
    <r>
      <rPr>
        <sz val="11"/>
        <rFont val="Noto Sans CJK SC"/>
        <family val="2"/>
      </rPr>
      <t xml:space="preserve">分鐘</t>
    </r>
  </si>
  <si>
    <t xml:space="preserve">靜心、美字</t>
  </si>
  <si>
    <t xml:space="preserve">練字 靜心 書寫</t>
  </si>
  <si>
    <t xml:space="preserve">記錄靈感</t>
  </si>
  <si>
    <t xml:space="preserve">隨時</t>
  </si>
  <si>
    <t xml:space="preserve">累積創意素材</t>
  </si>
  <si>
    <t xml:space="preserve">靈感 創意 記錄</t>
  </si>
  <si>
    <t xml:space="preserve">每日一題練習</t>
  </si>
  <si>
    <t xml:space="preserve">每天一題</t>
  </si>
  <si>
    <t xml:space="preserve">保持思考</t>
  </si>
  <si>
    <t xml:space="preserve">練習 思考 題目</t>
  </si>
  <si>
    <t xml:space="preserve">讀一章書</t>
  </si>
  <si>
    <t xml:space="preserve">每天一章</t>
  </si>
  <si>
    <t xml:space="preserve">穩定進度</t>
  </si>
  <si>
    <t xml:space="preserve">閱讀 書 進度</t>
  </si>
  <si>
    <t xml:space="preserve">設定學習目標</t>
  </si>
  <si>
    <t xml:space="preserve">每週檢視</t>
  </si>
  <si>
    <t xml:space="preserve">保持方向</t>
  </si>
  <si>
    <t xml:space="preserve">目標 規劃 學習</t>
  </si>
  <si>
    <t xml:space="preserve">工作效率</t>
  </si>
  <si>
    <t xml:space="preserve">列出每日三大任務</t>
  </si>
  <si>
    <t xml:space="preserve">每天早上</t>
  </si>
  <si>
    <t xml:space="preserve">聚焦重點</t>
  </si>
  <si>
    <t xml:space="preserve">待辦 聚焦 效率</t>
  </si>
  <si>
    <t xml:space="preserve">番茄鐘工作法</t>
  </si>
  <si>
    <t xml:space="preserve">專注不分心</t>
  </si>
  <si>
    <t xml:space="preserve">番茄鐘 專注 效率</t>
  </si>
  <si>
    <t xml:space="preserve">清空收件匣</t>
  </si>
  <si>
    <t xml:space="preserve">減少雜訊</t>
  </si>
  <si>
    <r>
      <rPr>
        <sz val="9"/>
        <color rgb="FF888888"/>
        <rFont val="Arial"/>
        <family val="0"/>
        <charset val="1"/>
      </rPr>
      <t xml:space="preserve">email </t>
    </r>
    <r>
      <rPr>
        <sz val="9"/>
        <color rgb="FF888888"/>
        <rFont val="Noto Sans CJK SC"/>
        <family val="2"/>
      </rPr>
      <t xml:space="preserve">整理 效率</t>
    </r>
  </si>
  <si>
    <t xml:space="preserve">先做最難的事</t>
  </si>
  <si>
    <t xml:space="preserve">每天早晨</t>
  </si>
  <si>
    <t xml:space="preserve">攻克要事</t>
  </si>
  <si>
    <t xml:space="preserve">要事 效率 晨間</t>
  </si>
  <si>
    <t xml:space="preserve">減少開會時間</t>
  </si>
  <si>
    <t xml:space="preserve">保留產出時間</t>
  </si>
  <si>
    <t xml:space="preserve">會議 效率 時間</t>
  </si>
  <si>
    <t xml:space="preserve">每日回顧工作</t>
  </si>
  <si>
    <t xml:space="preserve">每天下班前</t>
  </si>
  <si>
    <t xml:space="preserve">檢視與改進</t>
  </si>
  <si>
    <t xml:space="preserve">回顧 反省 效率</t>
  </si>
  <si>
    <t xml:space="preserve">專注時段關通知</t>
  </si>
  <si>
    <t xml:space="preserve">深度工作</t>
  </si>
  <si>
    <t xml:space="preserve">專注 通知 效率</t>
  </si>
  <si>
    <t xml:space="preserve">整理桌面</t>
  </si>
  <si>
    <t xml:space="preserve">清爽開始</t>
  </si>
  <si>
    <t xml:space="preserve">整理 桌面 效率</t>
  </si>
  <si>
    <t xml:space="preserve">批次處理訊息</t>
  </si>
  <si>
    <t xml:space="preserve">每天固定時段</t>
  </si>
  <si>
    <t xml:space="preserve">減少切換</t>
  </si>
  <si>
    <t xml:space="preserve">訊息 批次 效率</t>
  </si>
  <si>
    <t xml:space="preserve">每週規劃</t>
  </si>
  <si>
    <t xml:space="preserve">每週一</t>
  </si>
  <si>
    <t xml:space="preserve">掌握全局</t>
  </si>
  <si>
    <t xml:space="preserve">規劃 週計畫 效率</t>
  </si>
  <si>
    <t xml:space="preserve">用清單管理任務</t>
  </si>
  <si>
    <t xml:space="preserve">不遺漏</t>
  </si>
  <si>
    <t xml:space="preserve">清單 任務 管理</t>
  </si>
  <si>
    <t xml:space="preserve">一次專心一件事</t>
  </si>
  <si>
    <t xml:space="preserve">全天</t>
  </si>
  <si>
    <t xml:space="preserve">提升品質</t>
  </si>
  <si>
    <t xml:space="preserve">專注 單工 效率</t>
  </si>
  <si>
    <t xml:space="preserve">設定截止時間</t>
  </si>
  <si>
    <t xml:space="preserve">每項任務</t>
  </si>
  <si>
    <t xml:space="preserve">避免拖延</t>
  </si>
  <si>
    <t xml:space="preserve">截止 拖延 效率</t>
  </si>
  <si>
    <t xml:space="preserve">記錄工作時間</t>
  </si>
  <si>
    <t xml:space="preserve">覺察時間分配</t>
  </si>
  <si>
    <t xml:space="preserve">記錄 時間 覺察</t>
  </si>
  <si>
    <t xml:space="preserve">學習說不</t>
  </si>
  <si>
    <t xml:space="preserve">需要時</t>
  </si>
  <si>
    <t xml:space="preserve">保護時間</t>
  </si>
  <si>
    <t xml:space="preserve">界線 拒絕 時間</t>
  </si>
  <si>
    <t xml:space="preserve">準備明日清單</t>
  </si>
  <si>
    <t xml:space="preserve">隔天更順</t>
  </si>
  <si>
    <t xml:space="preserve">計畫 待辦 效率</t>
  </si>
  <si>
    <t xml:space="preserve">減少多工</t>
  </si>
  <si>
    <t xml:space="preserve">降低出錯</t>
  </si>
  <si>
    <t xml:space="preserve">單工 專注 效率</t>
  </si>
  <si>
    <t xml:space="preserve">每小時起身休息</t>
  </si>
  <si>
    <t xml:space="preserve">維持效率健康</t>
  </si>
  <si>
    <t xml:space="preserve">休息 健康 效率</t>
  </si>
  <si>
    <t xml:space="preserve">完成打勾記錄</t>
  </si>
  <si>
    <t xml:space="preserve">每項</t>
  </si>
  <si>
    <t xml:space="preserve">累積成就感</t>
  </si>
  <si>
    <t xml:space="preserve">記錄 成就 效率</t>
  </si>
  <si>
    <t xml:space="preserve">心靈情緒</t>
  </si>
  <si>
    <r>
      <rPr>
        <sz val="11"/>
        <rFont val="Noto Sans CJK SC"/>
        <family val="2"/>
      </rPr>
      <t xml:space="preserve">冥想 </t>
    </r>
    <r>
      <rPr>
        <sz val="11"/>
        <rFont val="Arial"/>
        <family val="0"/>
        <charset val="1"/>
      </rPr>
      <t xml:space="preserve">10 </t>
    </r>
    <r>
      <rPr>
        <sz val="11"/>
        <rFont val="Noto Sans CJK SC"/>
        <family val="2"/>
      </rPr>
      <t xml:space="preserve">分鐘</t>
    </r>
  </si>
  <si>
    <t xml:space="preserve">平靜心情、專注</t>
  </si>
  <si>
    <t xml:space="preserve">冥想 靜心 放鬆</t>
  </si>
  <si>
    <t xml:space="preserve">寫感恩日記</t>
  </si>
  <si>
    <r>
      <rPr>
        <sz val="10"/>
        <rFont val="Noto Sans CJK SC"/>
        <family val="2"/>
      </rPr>
      <t xml:space="preserve">每天 </t>
    </r>
    <r>
      <rPr>
        <sz val="10"/>
        <rFont val="Arial"/>
        <family val="0"/>
        <charset val="1"/>
      </rPr>
      <t xml:space="preserve">3 </t>
    </r>
    <r>
      <rPr>
        <sz val="10"/>
        <rFont val="Noto Sans CJK SC"/>
        <family val="2"/>
      </rPr>
      <t xml:space="preserve">件</t>
    </r>
  </si>
  <si>
    <t xml:space="preserve">提升幸福感</t>
  </si>
  <si>
    <t xml:space="preserve">感恩 情緒 正向</t>
  </si>
  <si>
    <t xml:space="preserve">深呼吸練習</t>
  </si>
  <si>
    <t xml:space="preserve">舒緩壓力</t>
  </si>
  <si>
    <t xml:space="preserve">呼吸 放鬆 壓力</t>
  </si>
  <si>
    <t xml:space="preserve">正念覺察</t>
  </si>
  <si>
    <t xml:space="preserve">覺察當下</t>
  </si>
  <si>
    <t xml:space="preserve">正念 覺察 靜心</t>
  </si>
  <si>
    <t xml:space="preserve">寫情緒日記</t>
  </si>
  <si>
    <t xml:space="preserve">認識自己情緒</t>
  </si>
  <si>
    <t xml:space="preserve">情緒 日記 覺察</t>
  </si>
  <si>
    <t xml:space="preserve">每天讚美自己</t>
  </si>
  <si>
    <t xml:space="preserve">每天一次</t>
  </si>
  <si>
    <t xml:space="preserve">提升自我肯定</t>
  </si>
  <si>
    <t xml:space="preserve">自我 肯定 正向</t>
  </si>
  <si>
    <t xml:space="preserve">遠離負面訊息</t>
  </si>
  <si>
    <t xml:space="preserve">保護心情</t>
  </si>
  <si>
    <t xml:space="preserve">情緒 界線 心理</t>
  </si>
  <si>
    <t xml:space="preserve">練習放下</t>
  </si>
  <si>
    <t xml:space="preserve">減少內耗</t>
  </si>
  <si>
    <t xml:space="preserve">放下 情緒 平靜</t>
  </si>
  <si>
    <t xml:space="preserve">獨處靜心</t>
  </si>
  <si>
    <t xml:space="preserve">沉澱自我</t>
  </si>
  <si>
    <t xml:space="preserve">獨處 靜心 休息</t>
  </si>
  <si>
    <t xml:space="preserve">微笑面對</t>
  </si>
  <si>
    <t xml:space="preserve">提升正能量</t>
  </si>
  <si>
    <t xml:space="preserve">微笑 正向 情緒</t>
  </si>
  <si>
    <t xml:space="preserve">記錄快樂時刻</t>
  </si>
  <si>
    <t xml:space="preserve">累積正向記憶</t>
  </si>
  <si>
    <t xml:space="preserve">快樂 記錄 情緒</t>
  </si>
  <si>
    <t xml:space="preserve">減少抱怨</t>
  </si>
  <si>
    <t xml:space="preserve">培養正向思維</t>
  </si>
  <si>
    <t xml:space="preserve">抱怨 正向 情緒</t>
  </si>
  <si>
    <t xml:space="preserve">練習同理</t>
  </si>
  <si>
    <t xml:space="preserve">改善關係</t>
  </si>
  <si>
    <t xml:space="preserve">同理 關係 情緒</t>
  </si>
  <si>
    <t xml:space="preserve">給自己休息時間</t>
  </si>
  <si>
    <t xml:space="preserve">避免過勞</t>
  </si>
  <si>
    <t xml:space="preserve">休息 自我 平衡</t>
  </si>
  <si>
    <t xml:space="preserve">身體掃描冥想</t>
  </si>
  <si>
    <t xml:space="preserve">冥想 放鬆 睡眠</t>
  </si>
  <si>
    <t xml:space="preserve">寫下擔憂再放下</t>
  </si>
  <si>
    <t xml:space="preserve">減少焦慮</t>
  </si>
  <si>
    <t xml:space="preserve">焦慮 書寫 放鬆</t>
  </si>
  <si>
    <t xml:space="preserve">專注呼吸</t>
  </si>
  <si>
    <t xml:space="preserve">壓力時</t>
  </si>
  <si>
    <t xml:space="preserve">快速平靜</t>
  </si>
  <si>
    <t xml:space="preserve">呼吸 壓力 平靜</t>
  </si>
  <si>
    <t xml:space="preserve">接觸大自然</t>
  </si>
  <si>
    <t xml:space="preserve">每週</t>
  </si>
  <si>
    <t xml:space="preserve">療癒身心</t>
  </si>
  <si>
    <t xml:space="preserve">自然 療癒 放鬆</t>
  </si>
  <si>
    <t xml:space="preserve">睡前感恩三件事</t>
  </si>
  <si>
    <t xml:space="preserve">正向收尾</t>
  </si>
  <si>
    <t xml:space="preserve">感恩 睡前 正向</t>
  </si>
  <si>
    <t xml:space="preserve">人際關係</t>
  </si>
  <si>
    <t xml:space="preserve">主動問候家人</t>
  </si>
  <si>
    <t xml:space="preserve">維繫親情</t>
  </si>
  <si>
    <t xml:space="preserve">家人 問候 關係</t>
  </si>
  <si>
    <t xml:space="preserve">與伴侶深聊</t>
  </si>
  <si>
    <t xml:space="preserve">增進感情</t>
  </si>
  <si>
    <t xml:space="preserve">伴侶 溝通 感情</t>
  </si>
  <si>
    <t xml:space="preserve">稱讚他人</t>
  </si>
  <si>
    <t xml:space="preserve">傳遞善意</t>
  </si>
  <si>
    <t xml:space="preserve">稱讚 善意 關係</t>
  </si>
  <si>
    <t xml:space="preserve">傾聽不打斷</t>
  </si>
  <si>
    <t xml:space="preserve">每次對話</t>
  </si>
  <si>
    <t xml:space="preserve">建立信任</t>
  </si>
  <si>
    <t xml:space="preserve">傾聽 溝通 關係</t>
  </si>
  <si>
    <t xml:space="preserve">聯絡老朋友</t>
  </si>
  <si>
    <t xml:space="preserve">每週一位</t>
  </si>
  <si>
    <t xml:space="preserve">維持友誼</t>
  </si>
  <si>
    <t xml:space="preserve">朋友 聯絡 關係</t>
  </si>
  <si>
    <t xml:space="preserve">表達感謝</t>
  </si>
  <si>
    <t xml:space="preserve">增進好感</t>
  </si>
  <si>
    <t xml:space="preserve">感謝 關係 善意</t>
  </si>
  <si>
    <t xml:space="preserve">陪家人吃飯</t>
  </si>
  <si>
    <t xml:space="preserve">情感交流</t>
  </si>
  <si>
    <t xml:space="preserve">家人 陪伴 關係</t>
  </si>
  <si>
    <t xml:space="preserve">主動幫助他人</t>
  </si>
  <si>
    <t xml:space="preserve">建立連結</t>
  </si>
  <si>
    <t xml:space="preserve">助人 善意 關係</t>
  </si>
  <si>
    <t xml:space="preserve">記得重要日子</t>
  </si>
  <si>
    <t xml:space="preserve">展現用心</t>
  </si>
  <si>
    <t xml:space="preserve">紀念 關係 用心</t>
  </si>
  <si>
    <t xml:space="preserve">減少評論他人</t>
  </si>
  <si>
    <t xml:space="preserve">培養善意</t>
  </si>
  <si>
    <t xml:space="preserve">評論 善意 關係</t>
  </si>
  <si>
    <t xml:space="preserve">給予真誠回饋</t>
  </si>
  <si>
    <t xml:space="preserve">促進成長</t>
  </si>
  <si>
    <t xml:space="preserve">回饋 溝通 關係</t>
  </si>
  <si>
    <t xml:space="preserve">微笑打招呼</t>
  </si>
  <si>
    <t xml:space="preserve">拉近距離</t>
  </si>
  <si>
    <t xml:space="preserve">招呼 善意 關係</t>
  </si>
  <si>
    <t xml:space="preserve">相處時放下手機</t>
  </si>
  <si>
    <t xml:space="preserve">相聚時</t>
  </si>
  <si>
    <t xml:space="preserve">高品質陪伴</t>
  </si>
  <si>
    <t xml:space="preserve">陪伴 專注 關係</t>
  </si>
  <si>
    <t xml:space="preserve">說出愛與關心</t>
  </si>
  <si>
    <t xml:space="preserve">表達情感</t>
  </si>
  <si>
    <t xml:space="preserve">表達 關心 感情</t>
  </si>
  <si>
    <t xml:space="preserve">原諒小摩擦</t>
  </si>
  <si>
    <t xml:space="preserve">維持和諧</t>
  </si>
  <si>
    <t xml:space="preserve">原諒 和諧 關係</t>
  </si>
  <si>
    <t xml:space="preserve">主動道歉</t>
  </si>
  <si>
    <t xml:space="preserve">修復關係</t>
  </si>
  <si>
    <t xml:space="preserve">道歉 修復 關係</t>
  </si>
  <si>
    <t xml:space="preserve">參與社交活動</t>
  </si>
  <si>
    <t xml:space="preserve">擴展人脈</t>
  </si>
  <si>
    <t xml:space="preserve">社交 人脈 關係</t>
  </si>
  <si>
    <t xml:space="preserve">關心朋友近況</t>
  </si>
  <si>
    <t xml:space="preserve">維繫情誼</t>
  </si>
  <si>
    <t xml:space="preserve">關心 朋友 關係</t>
  </si>
  <si>
    <t xml:space="preserve">表達肯定與鼓勵</t>
  </si>
  <si>
    <t xml:space="preserve">正向互動</t>
  </si>
  <si>
    <t xml:space="preserve">鼓勵 肯定 關係</t>
  </si>
  <si>
    <t xml:space="preserve">理財金錢</t>
  </si>
  <si>
    <t xml:space="preserve">記帳</t>
  </si>
  <si>
    <t xml:space="preserve">掌握金流</t>
  </si>
  <si>
    <t xml:space="preserve">記帳 理財 金錢</t>
  </si>
  <si>
    <r>
      <rPr>
        <sz val="11"/>
        <rFont val="Noto Sans CJK SC"/>
        <family val="2"/>
      </rPr>
      <t xml:space="preserve">每天存 </t>
    </r>
    <r>
      <rPr>
        <sz val="11"/>
        <rFont val="Arial"/>
        <family val="0"/>
        <charset val="1"/>
      </rPr>
      <t xml:space="preserve">100 </t>
    </r>
    <r>
      <rPr>
        <sz val="11"/>
        <rFont val="Noto Sans CJK SC"/>
        <family val="2"/>
      </rPr>
      <t xml:space="preserve">元</t>
    </r>
  </si>
  <si>
    <t xml:space="preserve">累積儲蓄</t>
  </si>
  <si>
    <t xml:space="preserve">儲蓄 存錢 理財</t>
  </si>
  <si>
    <t xml:space="preserve">檢視每日花費</t>
  </si>
  <si>
    <t xml:space="preserve">覺察消費</t>
  </si>
  <si>
    <t xml:space="preserve">消費 覺察 理財</t>
  </si>
  <si>
    <t xml:space="preserve">帶便當省餐費</t>
  </si>
  <si>
    <t xml:space="preserve">省錢又健康</t>
  </si>
  <si>
    <t xml:space="preserve">省錢 便當 飲食</t>
  </si>
  <si>
    <t xml:space="preserve">不衝動購物</t>
  </si>
  <si>
    <t xml:space="preserve">理性消費</t>
  </si>
  <si>
    <t xml:space="preserve">消費 節制 理財</t>
  </si>
  <si>
    <t xml:space="preserve">記錄訂閱服務</t>
  </si>
  <si>
    <t xml:space="preserve">每月</t>
  </si>
  <si>
    <t xml:space="preserve">刪除不用的</t>
  </si>
  <si>
    <t xml:space="preserve">訂閱 省錢 理財</t>
  </si>
  <si>
    <t xml:space="preserve">比價再購買</t>
  </si>
  <si>
    <t xml:space="preserve">每次</t>
  </si>
  <si>
    <t xml:space="preserve">花得更值</t>
  </si>
  <si>
    <t xml:space="preserve">比價 消費 理財</t>
  </si>
  <si>
    <t xml:space="preserve">設定預算</t>
  </si>
  <si>
    <t xml:space="preserve">控制支出</t>
  </si>
  <si>
    <t xml:space="preserve">預算 規劃 理財</t>
  </si>
  <si>
    <t xml:space="preserve">學習投資知識</t>
  </si>
  <si>
    <t xml:space="preserve">增進財商</t>
  </si>
  <si>
    <t xml:space="preserve">投資 學習 理財</t>
  </si>
  <si>
    <t xml:space="preserve">檢視帳單</t>
  </si>
  <si>
    <t xml:space="preserve">減少浪費</t>
  </si>
  <si>
    <t xml:space="preserve">帳單 省錢 理財</t>
  </si>
  <si>
    <t xml:space="preserve">存緊急備用金</t>
  </si>
  <si>
    <t xml:space="preserve">增加安全感</t>
  </si>
  <si>
    <t xml:space="preserve">儲蓄 備用金 理財</t>
  </si>
  <si>
    <t xml:space="preserve">減少外食</t>
  </si>
  <si>
    <t xml:space="preserve">省錢顧健康</t>
  </si>
  <si>
    <t xml:space="preserve">外食 省錢 飲食</t>
  </si>
  <si>
    <t xml:space="preserve">只帶現金購物</t>
  </si>
  <si>
    <t xml:space="preserve">控制花費</t>
  </si>
  <si>
    <t xml:space="preserve">現金 消費 節制</t>
  </si>
  <si>
    <t xml:space="preserve">記錄收入來源</t>
  </si>
  <si>
    <t xml:space="preserve">掌握財務</t>
  </si>
  <si>
    <t xml:space="preserve">收入 記錄 理財</t>
  </si>
  <si>
    <t xml:space="preserve">定期定額投資</t>
  </si>
  <si>
    <t xml:space="preserve">累積資產</t>
  </si>
  <si>
    <t xml:space="preserve">投資 定期 理財</t>
  </si>
  <si>
    <t xml:space="preserve">檢查銀行對帳</t>
  </si>
  <si>
    <t xml:space="preserve">掌握帳戶</t>
  </si>
  <si>
    <t xml:space="preserve">帳戶 理財 檢查</t>
  </si>
  <si>
    <t xml:space="preserve">設定儲蓄目標</t>
  </si>
  <si>
    <t xml:space="preserve">每月檢視</t>
  </si>
  <si>
    <t xml:space="preserve">有方向存錢</t>
  </si>
  <si>
    <t xml:space="preserve">目標 儲蓄 理財</t>
  </si>
  <si>
    <t xml:space="preserve">減少非必要支出</t>
  </si>
  <si>
    <t xml:space="preserve">節流</t>
  </si>
  <si>
    <t xml:space="preserve">節流 消費 理財</t>
  </si>
  <si>
    <t xml:space="preserve">檢視理財目標</t>
  </si>
  <si>
    <t xml:space="preserve">保持進度</t>
  </si>
  <si>
    <t xml:space="preserve">目標 理財 檢視</t>
  </si>
  <si>
    <t xml:space="preserve">生活整理</t>
  </si>
  <si>
    <t xml:space="preserve">整理書桌</t>
  </si>
  <si>
    <t xml:space="preserve">清爽有效率</t>
  </si>
  <si>
    <t xml:space="preserve">整理 桌面 環境</t>
  </si>
  <si>
    <t xml:space="preserve">洗碗不堆積</t>
  </si>
  <si>
    <t xml:space="preserve">維持整潔</t>
  </si>
  <si>
    <t xml:space="preserve">家務 整潔 廚房</t>
  </si>
  <si>
    <t xml:space="preserve">丟一樣不用的東西</t>
  </si>
  <si>
    <t xml:space="preserve">每天一件</t>
  </si>
  <si>
    <t xml:space="preserve">減少雜物</t>
  </si>
  <si>
    <t xml:space="preserve">斷捨離 整理 極簡</t>
  </si>
  <si>
    <t xml:space="preserve">摺衣服歸位</t>
  </si>
  <si>
    <t xml:space="preserve">保持整齊</t>
  </si>
  <si>
    <t xml:space="preserve">衣物 整理 家務</t>
  </si>
  <si>
    <t xml:space="preserve">睡前收拾客廳</t>
  </si>
  <si>
    <t xml:space="preserve">隔天清爽</t>
  </si>
  <si>
    <t xml:space="preserve">整理 客廳 家務</t>
  </si>
  <si>
    <t xml:space="preserve">整理電腦檔案</t>
  </si>
  <si>
    <t xml:space="preserve">好找又清爽</t>
  </si>
  <si>
    <t xml:space="preserve">檔案 整理 數位</t>
  </si>
  <si>
    <t xml:space="preserve">清空手機相簿</t>
  </si>
  <si>
    <t xml:space="preserve">釋放空間</t>
  </si>
  <si>
    <t xml:space="preserve">手機 整理 數位</t>
  </si>
  <si>
    <t xml:space="preserve">整理錢包收據</t>
  </si>
  <si>
    <t xml:space="preserve">減少雜亂</t>
  </si>
  <si>
    <t xml:space="preserve">錢包 整理 收據</t>
  </si>
  <si>
    <t xml:space="preserve">打掃一個區域</t>
  </si>
  <si>
    <t xml:space="preserve">分區維持整潔</t>
  </si>
  <si>
    <t xml:space="preserve">打掃 清潔 家務</t>
  </si>
  <si>
    <t xml:space="preserve">倒垃圾</t>
  </si>
  <si>
    <t xml:space="preserve">保持衛生</t>
  </si>
  <si>
    <t xml:space="preserve">垃圾 家務 清潔</t>
  </si>
  <si>
    <t xml:space="preserve">整理冰箱</t>
  </si>
  <si>
    <t xml:space="preserve">減少浪費食物</t>
  </si>
  <si>
    <t xml:space="preserve">冰箱 整理 食物</t>
  </si>
  <si>
    <t xml:space="preserve">擦拭桌面檯面</t>
  </si>
  <si>
    <t xml:space="preserve">乾淨衛生</t>
  </si>
  <si>
    <t xml:space="preserve">清潔 擦拭 家務</t>
  </si>
  <si>
    <t xml:space="preserve">整理待洗衣物</t>
  </si>
  <si>
    <t xml:space="preserve">不堆積</t>
  </si>
  <si>
    <t xml:space="preserve">衣物 家務 整理</t>
  </si>
  <si>
    <t xml:space="preserve">物歸原處</t>
  </si>
  <si>
    <t xml:space="preserve">隨手</t>
  </si>
  <si>
    <t xml:space="preserve">減少找東西</t>
  </si>
  <si>
    <t xml:space="preserve">歸位 整理 習慣</t>
  </si>
  <si>
    <t xml:space="preserve">清理電子郵件</t>
  </si>
  <si>
    <t xml:space="preserve">數位整潔</t>
  </si>
  <si>
    <r>
      <rPr>
        <sz val="9"/>
        <color rgb="FF888888"/>
        <rFont val="Arial"/>
        <family val="0"/>
        <charset val="1"/>
      </rPr>
      <t xml:space="preserve">email </t>
    </r>
    <r>
      <rPr>
        <sz val="9"/>
        <color rgb="FF888888"/>
        <rFont val="Noto Sans CJK SC"/>
        <family val="2"/>
      </rPr>
      <t xml:space="preserve">整理 數位</t>
    </r>
  </si>
  <si>
    <t xml:space="preserve">整理包包</t>
  </si>
  <si>
    <t xml:space="preserve">出門更順</t>
  </si>
  <si>
    <t xml:space="preserve">包包 整理 日常</t>
  </si>
  <si>
    <t xml:space="preserve">清潔手機螢幕</t>
  </si>
  <si>
    <t xml:space="preserve">衛生護眼</t>
  </si>
  <si>
    <t xml:space="preserve">清潔 手機 衛生</t>
  </si>
  <si>
    <t xml:space="preserve">規劃隔日衣著</t>
  </si>
  <si>
    <t xml:space="preserve">早晨不慌亂</t>
  </si>
  <si>
    <t xml:space="preserve">衣著 計畫 晨間</t>
  </si>
  <si>
    <t xml:space="preserve">澆花照顧植物</t>
  </si>
  <si>
    <t xml:space="preserve">療癒與責任感</t>
  </si>
  <si>
    <t xml:space="preserve">植物 療癒 日常</t>
  </si>
  <si>
    <t xml:space="preserve">興趣創意</t>
  </si>
  <si>
    <r>
      <rPr>
        <sz val="11"/>
        <rFont val="Noto Sans CJK SC"/>
        <family val="2"/>
      </rPr>
      <t xml:space="preserve">練習樂器 </t>
    </r>
    <r>
      <rPr>
        <sz val="11"/>
        <rFont val="Arial"/>
        <family val="0"/>
        <charset val="1"/>
      </rPr>
      <t xml:space="preserve">30 </t>
    </r>
    <r>
      <rPr>
        <sz val="11"/>
        <rFont val="Noto Sans CJK SC"/>
        <family val="2"/>
      </rPr>
      <t xml:space="preserve">分鐘</t>
    </r>
  </si>
  <si>
    <t xml:space="preserve">紓壓與成就感</t>
  </si>
  <si>
    <t xml:space="preserve">樂器 音樂 興趣</t>
  </si>
  <si>
    <t xml:space="preserve">畫畫</t>
  </si>
  <si>
    <t xml:space="preserve">培養美感、放鬆</t>
  </si>
  <si>
    <t xml:space="preserve">繪畫 創作 放鬆</t>
  </si>
  <si>
    <t xml:space="preserve">寫日記</t>
  </si>
  <si>
    <t xml:space="preserve">記錄生活、沉澱</t>
  </si>
  <si>
    <t xml:space="preserve">日記 書寫 記錄</t>
  </si>
  <si>
    <t xml:space="preserve">攝影</t>
  </si>
  <si>
    <t xml:space="preserve">觀察生活之美</t>
  </si>
  <si>
    <t xml:space="preserve">攝影 創作 興趣</t>
  </si>
  <si>
    <r>
      <rPr>
        <sz val="11"/>
        <rFont val="Noto Sans CJK SC"/>
        <family val="2"/>
      </rPr>
      <t xml:space="preserve">手作 </t>
    </r>
    <r>
      <rPr>
        <sz val="11"/>
        <rFont val="Arial"/>
        <family val="0"/>
        <charset val="1"/>
      </rPr>
      <t xml:space="preserve">DIY</t>
    </r>
  </si>
  <si>
    <t xml:space="preserve">動手創造樂趣</t>
  </si>
  <si>
    <r>
      <rPr>
        <sz val="9"/>
        <color rgb="FF888888"/>
        <rFont val="Noto Sans CJK SC"/>
        <family val="2"/>
      </rPr>
      <t xml:space="preserve">手作 </t>
    </r>
    <r>
      <rPr>
        <sz val="9"/>
        <color rgb="FF888888"/>
        <rFont val="Arial"/>
        <family val="0"/>
        <charset val="1"/>
      </rPr>
      <t xml:space="preserve">DIY </t>
    </r>
    <r>
      <rPr>
        <sz val="9"/>
        <color rgb="FF888888"/>
        <rFont val="Noto Sans CJK SC"/>
        <family val="2"/>
      </rPr>
      <t xml:space="preserve">創意</t>
    </r>
  </si>
  <si>
    <t xml:space="preserve">唱歌</t>
  </si>
  <si>
    <t xml:space="preserve">抒發情緒</t>
  </si>
  <si>
    <t xml:space="preserve">唱歌 音樂 紓壓</t>
  </si>
  <si>
    <t xml:space="preserve">學習料理新菜</t>
  </si>
  <si>
    <t xml:space="preserve">每週一道</t>
  </si>
  <si>
    <t xml:space="preserve">拓展生活樂趣</t>
  </si>
  <si>
    <t xml:space="preserve">料理 烹飪 創意</t>
  </si>
  <si>
    <t xml:space="preserve">園藝種植</t>
  </si>
  <si>
    <t xml:space="preserve">每天照顧</t>
  </si>
  <si>
    <t xml:space="preserve">園藝 植物 療癒</t>
  </si>
  <si>
    <t xml:space="preserve">寫作創作</t>
  </si>
  <si>
    <t xml:space="preserve">表達自我</t>
  </si>
  <si>
    <t xml:space="preserve">寫作 創作 表達</t>
  </si>
  <si>
    <t xml:space="preserve">拼圖或桌遊</t>
  </si>
  <si>
    <t xml:space="preserve">動腦放鬆</t>
  </si>
  <si>
    <t xml:space="preserve">桌遊 拼圖 休閒</t>
  </si>
  <si>
    <t xml:space="preserve">學跳舞</t>
  </si>
  <si>
    <t xml:space="preserve">運動兼樂趣</t>
  </si>
  <si>
    <t xml:space="preserve">舞蹈 運動 興趣</t>
  </si>
  <si>
    <r>
      <rPr>
        <sz val="11"/>
        <rFont val="Noto Sans CJK SC"/>
        <family val="2"/>
      </rPr>
      <t xml:space="preserve">練書法 </t>
    </r>
    <r>
      <rPr>
        <sz val="11"/>
        <rFont val="Arial"/>
        <family val="0"/>
        <charset val="1"/>
      </rPr>
      <t xml:space="preserve">10 </t>
    </r>
    <r>
      <rPr>
        <sz val="11"/>
        <rFont val="Noto Sans CJK SC"/>
        <family val="2"/>
      </rPr>
      <t xml:space="preserve">分鐘</t>
    </r>
  </si>
  <si>
    <t xml:space="preserve">靜心養性</t>
  </si>
  <si>
    <t xml:space="preserve">書法 靜心 書寫</t>
  </si>
  <si>
    <t xml:space="preserve">收集靈感圖片</t>
  </si>
  <si>
    <t xml:space="preserve">培養美感</t>
  </si>
  <si>
    <t xml:space="preserve">靈感 美感 創意</t>
  </si>
  <si>
    <t xml:space="preserve">練樂器新曲</t>
  </si>
  <si>
    <t xml:space="preserve">保持新鮮感</t>
  </si>
  <si>
    <t xml:space="preserve">樂器 音樂 挑戰</t>
  </si>
  <si>
    <t xml:space="preserve">手帳裝飾</t>
  </si>
  <si>
    <t xml:space="preserve">記錄與創意</t>
  </si>
  <si>
    <t xml:space="preserve">手帳 記錄 創意</t>
  </si>
  <si>
    <t xml:space="preserve">學攝影後製</t>
  </si>
  <si>
    <t xml:space="preserve">精進作品</t>
  </si>
  <si>
    <t xml:space="preserve">攝影 後製 技能</t>
  </si>
  <si>
    <t xml:space="preserve">錄製影片</t>
  </si>
  <si>
    <t xml:space="preserve">分享與創作</t>
  </si>
  <si>
    <t xml:space="preserve">影片 創作 分享</t>
  </si>
  <si>
    <t xml:space="preserve">拼貼創作</t>
  </si>
  <si>
    <t xml:space="preserve">發揮想像</t>
  </si>
  <si>
    <t xml:space="preserve">拼貼 創作 藝術</t>
  </si>
  <si>
    <t xml:space="preserve">玩一項新遊戲</t>
  </si>
  <si>
    <t xml:space="preserve">放鬆探索</t>
  </si>
  <si>
    <t xml:space="preserve">遊戲 休閒 探索</t>
  </si>
  <si>
    <t xml:space="preserve">自訂</t>
  </si>
  <si>
    <t xml:space="preserve">每天把完成的習慣打 ✓。橘色＝今天，灰色＝當月沒有那天。習慣清單依「挑選表」的勾選自動帶入。</t>
  </si>
  <si>
    <t xml:space="preserve">習慣</t>
  </si>
  <si>
    <t xml:space="preserve">達成天數</t>
  </si>
  <si>
    <t xml:space="preserve">達成率</t>
  </si>
  <si>
    <t xml:space="preserve">最長連續</t>
  </si>
  <si>
    <t xml:space="preserve">每日完成數</t>
  </si>
  <si>
    <t xml:space="preserve">⚠ 系統自動計算區，請勿修改或刪除（用來計算最長連續天數）。平常保持隱藏即可，你不需要使用它。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</si>
</sst>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Noto Sans CJK SC"/>
      <family val="2"/>
    </font>
    <font>
      <b val="true"/>
      <sz val="16"/>
      <color rgb="FFFFFFFF"/>
      <name val="Arial"/>
      <family val="0"/>
      <charset val="1"/>
    </font>
    <font>
      <sz val="10"/>
      <color rgb="FF555555"/>
      <name val="Noto Sans CJK SC"/>
      <family val="2"/>
    </font>
    <font>
      <sz val="10"/>
      <color rgb="FF555555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Noto Sans CJK SC"/>
      <family val="2"/>
    </font>
    <font>
      <sz val="11"/>
      <name val="Noto Sans CJK SC"/>
      <family val="2"/>
    </font>
    <font>
      <sz val="11"/>
      <name val="Arial"/>
      <family val="0"/>
      <charset val="1"/>
    </font>
    <font>
      <sz val="10"/>
      <name val="Arial"/>
      <family val="0"/>
      <charset val="1"/>
    </font>
    <font>
      <sz val="9"/>
      <color rgb="FF888888"/>
      <name val="Noto Sans CJK SC"/>
      <family val="2"/>
    </font>
    <font>
      <b val="true"/>
      <sz val="12"/>
      <color rgb="FF1E7A34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66666"/>
      <name val="Noto Sans CJK SC"/>
      <family val="2"/>
    </font>
    <font>
      <b val="true"/>
      <sz val="9"/>
      <name val="Arial"/>
      <family val="0"/>
      <charset val="1"/>
    </font>
    <font>
      <b val="true"/>
      <sz val="11"/>
      <color rgb="FFC00000"/>
      <name val="Noto Sans CJK SC"/>
      <family val="2"/>
    </font>
  </fonts>
  <fills count="17">
    <fill>
      <patternFill patternType="none"/>
    </fill>
    <fill>
      <patternFill patternType="gray125"/>
    </fill>
    <fill>
      <patternFill patternType="solid">
        <fgColor rgb="FF2F5496"/>
        <bgColor rgb="FF555555"/>
      </patternFill>
    </fill>
    <fill>
      <patternFill patternType="solid">
        <fgColor rgb="FF2E7D6E"/>
        <bgColor rgb="FF1E7A34"/>
      </patternFill>
    </fill>
    <fill>
      <patternFill patternType="solid">
        <fgColor rgb="FFFFF2CC"/>
        <bgColor rgb="FFFDE9D9"/>
      </patternFill>
    </fill>
    <fill>
      <patternFill patternType="solid">
        <fgColor rgb="FF595959"/>
        <bgColor rgb="FF555555"/>
      </patternFill>
    </fill>
    <fill>
      <patternFill patternType="solid">
        <fgColor rgb="FFE2EFDA"/>
        <bgColor rgb="FFE2F0D9"/>
      </patternFill>
    </fill>
    <fill>
      <patternFill patternType="solid">
        <fgColor rgb="FFFCE8D8"/>
        <bgColor rgb="FFFDE9D9"/>
      </patternFill>
    </fill>
    <fill>
      <patternFill patternType="solid">
        <fgColor rgb="FFE7E0F0"/>
        <bgColor rgb="FFD6E4EC"/>
      </patternFill>
    </fill>
    <fill>
      <patternFill patternType="solid">
        <fgColor rgb="FFDEEBF7"/>
        <bgColor rgb="FFD6E4EC"/>
      </patternFill>
    </fill>
    <fill>
      <patternFill patternType="solid">
        <fgColor rgb="FFD6E4EC"/>
        <bgColor rgb="FFDEEBF7"/>
      </patternFill>
    </fill>
    <fill>
      <patternFill patternType="solid">
        <fgColor rgb="FFFCE4EC"/>
        <bgColor rgb="FFFCE8D8"/>
      </patternFill>
    </fill>
    <fill>
      <patternFill patternType="solid">
        <fgColor rgb="FFFDE9D9"/>
        <bgColor rgb="FFFCE8D8"/>
      </patternFill>
    </fill>
    <fill>
      <patternFill patternType="solid">
        <fgColor rgb="FFE2F0D9"/>
        <bgColor rgb="FFE2EFDA"/>
      </patternFill>
    </fill>
    <fill>
      <patternFill patternType="solid">
        <fgColor rgb="FFEDEDED"/>
        <bgColor rgb="FFF2F2F2"/>
      </patternFill>
    </fill>
    <fill>
      <patternFill patternType="solid">
        <fgColor rgb="FFF2F2F2"/>
        <bgColor rgb="FFEDEDED"/>
      </patternFill>
    </fill>
    <fill>
      <patternFill patternType="solid">
        <fgColor rgb="FFF5F8FC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2">
    <dxf>
      <fill>
        <patternFill patternType="solid">
          <fgColor rgb="FF595959"/>
          <bgColor rgb="FF000000"/>
        </patternFill>
      </fill>
    </dxf>
    <dxf>
      <fill>
        <patternFill patternType="solid">
          <fgColor rgb="FFD6E4EC"/>
          <bgColor rgb="FF000000"/>
        </patternFill>
      </fill>
    </dxf>
    <dxf>
      <fill>
        <patternFill patternType="solid">
          <fgColor rgb="FFDEEBF7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E7E0F0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CE4EC"/>
          <bgColor rgb="FF000000"/>
        </patternFill>
      </fill>
    </dxf>
    <dxf>
      <fill>
        <patternFill patternType="solid">
          <fgColor rgb="FFFCE8D8"/>
          <bgColor rgb="FF000000"/>
        </patternFill>
      </fill>
    </dxf>
    <dxf>
      <fill>
        <patternFill patternType="solid">
          <fgColor rgb="FFFDE9D9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888888"/>
          <bgColor rgb="FF000000"/>
        </patternFill>
      </fill>
    </dxf>
    <dxf>
      <fill>
        <patternFill patternType="solid">
          <fgColor rgb="FF1E7A34"/>
          <bgColor rgb="FF000000"/>
        </patternFill>
      </fill>
    </dxf>
    <dxf>
      <fill>
        <patternFill>
          <bgColor rgb="FFE2F0D9"/>
        </patternFill>
      </fill>
    </dxf>
    <dxf>
      <fill>
        <patternFill>
          <bgColor rgb="FFFFF3B0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D9A0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CE8D8"/>
      <rgbColor rgb="FFFF00FF"/>
      <rgbColor rgb="FF00FFFF"/>
      <rgbColor rgb="FF800000"/>
      <rgbColor rgb="FF1E7A34"/>
      <rgbColor rgb="FF000080"/>
      <rgbColor rgb="FF808000"/>
      <rgbColor rgb="FF800080"/>
      <rgbColor rgb="FF008080"/>
      <rgbColor rgb="FFBFBFBF"/>
      <rgbColor rgb="FF888888"/>
      <rgbColor rgb="FFE2EFDA"/>
      <rgbColor rgb="FF595959"/>
      <rgbColor rgb="FFFFF2CC"/>
      <rgbColor rgb="FFDEEBF7"/>
      <rgbColor rgb="FF660066"/>
      <rgbColor rgb="FFF2F2F2"/>
      <rgbColor rgb="FF0066CC"/>
      <rgbColor rgb="FFD9D9D9"/>
      <rgbColor rgb="FF000080"/>
      <rgbColor rgb="FFFF00FF"/>
      <rgbColor rgb="FFFDE9D9"/>
      <rgbColor rgb="FF00FFFF"/>
      <rgbColor rgb="FF800080"/>
      <rgbColor rgb="FF800000"/>
      <rgbColor rgb="FF008080"/>
      <rgbColor rgb="FF0000FF"/>
      <rgbColor rgb="FF00CCFF"/>
      <rgbColor rgb="FFE2F0D9"/>
      <rgbColor rgb="FFC6EFCE"/>
      <rgbColor rgb="FFFFF3B0"/>
      <rgbColor rgb="FFD6E4EC"/>
      <rgbColor rgb="FFFFC7CE"/>
      <rgbColor rgb="FFE7E0F0"/>
      <rgbColor rgb="FFFFD9A0"/>
      <rgbColor rgb="FF3366FF"/>
      <rgbColor rgb="FF33CCCC"/>
      <rgbColor rgb="FFF5F8FC"/>
      <rgbColor rgb="FFFCE4EC"/>
      <rgbColor rgb="FFFF9900"/>
      <rgbColor rgb="FFFF6600"/>
      <rgbColor rgb="FF666666"/>
      <rgbColor rgb="FFEDEDED"/>
      <rgbColor rgb="FF003366"/>
      <rgbColor rgb="FF2E7D6E"/>
      <rgbColor rgb="FF003300"/>
      <rgbColor rgb="FF333300"/>
      <rgbColor rgb="FF993300"/>
      <rgbColor rgb="FF993366"/>
      <rgbColor rgb="FF2F5496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7"/>
    <col collapsed="false" customWidth="true" hidden="true" outlineLevel="0" max="7" min="7" style="0" width="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 t="s">
        <v>2</v>
      </c>
      <c r="B3" s="2"/>
      <c r="C3" s="2"/>
      <c r="D3" s="2"/>
      <c r="E3" s="2"/>
      <c r="F3" s="2"/>
      <c r="G3" s="2"/>
    </row>
    <row r="4" customFormat="false" ht="15" hidden="false" customHeight="false" outlineLevel="0" collapsed="false">
      <c r="A4" s="3" t="s">
        <v>3</v>
      </c>
      <c r="B4" s="4" t="n">
        <v>2026</v>
      </c>
      <c r="C4" s="3" t="s">
        <v>4</v>
      </c>
      <c r="D4" s="4" t="n">
        <v>7</v>
      </c>
      <c r="E4" s="3" t="s">
        <v>5</v>
      </c>
      <c r="F4" s="5" t="n">
        <f aca="false">COUNTIF(F8:F207,"✓")</f>
        <v>6</v>
      </c>
      <c r="G4" s="6" t="s">
        <v>6</v>
      </c>
    </row>
    <row r="5" customFormat="false" ht="15" hidden="false" customHeight="false" outlineLevel="0" collapsed="false">
      <c r="A5" s="3" t="s">
        <v>7</v>
      </c>
      <c r="B5" s="7"/>
      <c r="C5" s="7"/>
      <c r="D5" s="2" t="s">
        <v>8</v>
      </c>
      <c r="E5" s="2"/>
      <c r="F5" s="3" t="s">
        <v>9</v>
      </c>
      <c r="G5" s="5" t="n">
        <f aca="false">DAY(DATE(B4,D4+1,0))</f>
        <v>31</v>
      </c>
    </row>
    <row r="7" customFormat="false" ht="15" hidden="false" customHeight="false" outlineLevel="0" collapsed="false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  <c r="G7" s="8" t="s">
        <v>16</v>
      </c>
    </row>
    <row r="8" customFormat="false" ht="17.15" hidden="false" customHeight="false" outlineLevel="0" collapsed="false">
      <c r="A8" s="9" t="s">
        <v>17</v>
      </c>
      <c r="B8" s="10" t="s">
        <v>18</v>
      </c>
      <c r="C8" s="11" t="s">
        <v>19</v>
      </c>
      <c r="D8" s="11" t="s">
        <v>20</v>
      </c>
      <c r="E8" s="12" t="s">
        <v>21</v>
      </c>
      <c r="F8" s="13" t="s">
        <v>22</v>
      </c>
      <c r="G8" s="14" t="n">
        <f aca="false">IF(F8="✓",COUNTIF($F$8:F8,"✓"),"")</f>
        <v>1</v>
      </c>
    </row>
    <row r="9" customFormat="false" ht="17.15" hidden="false" customHeight="false" outlineLevel="0" collapsed="false">
      <c r="A9" s="9" t="s">
        <v>17</v>
      </c>
      <c r="B9" s="10" t="s">
        <v>23</v>
      </c>
      <c r="C9" s="11" t="s">
        <v>24</v>
      </c>
      <c r="D9" s="11" t="s">
        <v>25</v>
      </c>
      <c r="E9" s="12" t="s">
        <v>26</v>
      </c>
      <c r="F9" s="13"/>
      <c r="G9" s="14" t="str">
        <f aca="false">IF(F9="✓",COUNTIF($F$8:F9,"✓"),"")</f>
        <v/>
      </c>
    </row>
    <row r="10" customFormat="false" ht="17.15" hidden="false" customHeight="false" outlineLevel="0" collapsed="false">
      <c r="A10" s="9" t="s">
        <v>17</v>
      </c>
      <c r="B10" s="10" t="s">
        <v>27</v>
      </c>
      <c r="C10" s="11" t="s">
        <v>28</v>
      </c>
      <c r="D10" s="11" t="s">
        <v>29</v>
      </c>
      <c r="E10" s="12" t="s">
        <v>30</v>
      </c>
      <c r="F10" s="13"/>
      <c r="G10" s="14" t="str">
        <f aca="false">IF(F10="✓",COUNTIF($F$8:F10,"✓"),"")</f>
        <v/>
      </c>
    </row>
    <row r="11" customFormat="false" ht="17.15" hidden="false" customHeight="false" outlineLevel="0" collapsed="false">
      <c r="A11" s="9" t="s">
        <v>17</v>
      </c>
      <c r="B11" s="10" t="s">
        <v>31</v>
      </c>
      <c r="C11" s="11" t="s">
        <v>32</v>
      </c>
      <c r="D11" s="11" t="s">
        <v>33</v>
      </c>
      <c r="E11" s="12" t="s">
        <v>34</v>
      </c>
      <c r="F11" s="13"/>
      <c r="G11" s="14" t="str">
        <f aca="false">IF(F11="✓",COUNTIF($F$8:F11,"✓"),"")</f>
        <v/>
      </c>
    </row>
    <row r="12" customFormat="false" ht="17.15" hidden="false" customHeight="false" outlineLevel="0" collapsed="false">
      <c r="A12" s="9" t="s">
        <v>17</v>
      </c>
      <c r="B12" s="10" t="s">
        <v>35</v>
      </c>
      <c r="C12" s="11" t="s">
        <v>36</v>
      </c>
      <c r="D12" s="11" t="s">
        <v>37</v>
      </c>
      <c r="E12" s="12" t="s">
        <v>38</v>
      </c>
      <c r="F12" s="13"/>
      <c r="G12" s="14" t="str">
        <f aca="false">IF(F12="✓",COUNTIF($F$8:F12,"✓"),"")</f>
        <v/>
      </c>
    </row>
    <row r="13" customFormat="false" ht="17.15" hidden="false" customHeight="false" outlineLevel="0" collapsed="false">
      <c r="A13" s="9" t="s">
        <v>17</v>
      </c>
      <c r="B13" s="10" t="s">
        <v>39</v>
      </c>
      <c r="C13" s="11" t="s">
        <v>40</v>
      </c>
      <c r="D13" s="11" t="s">
        <v>41</v>
      </c>
      <c r="E13" s="12" t="s">
        <v>42</v>
      </c>
      <c r="F13" s="13"/>
      <c r="G13" s="14" t="str">
        <f aca="false">IF(F13="✓",COUNTIF($F$8:F13,"✓"),"")</f>
        <v/>
      </c>
    </row>
    <row r="14" customFormat="false" ht="17.15" hidden="false" customHeight="false" outlineLevel="0" collapsed="false">
      <c r="A14" s="9" t="s">
        <v>17</v>
      </c>
      <c r="B14" s="10" t="s">
        <v>43</v>
      </c>
      <c r="C14" s="11" t="s">
        <v>44</v>
      </c>
      <c r="D14" s="11" t="s">
        <v>45</v>
      </c>
      <c r="E14" s="12" t="s">
        <v>46</v>
      </c>
      <c r="F14" s="13"/>
      <c r="G14" s="14" t="str">
        <f aca="false">IF(F14="✓",COUNTIF($F$8:F14,"✓"),"")</f>
        <v/>
      </c>
    </row>
    <row r="15" customFormat="false" ht="17.15" hidden="false" customHeight="false" outlineLevel="0" collapsed="false">
      <c r="A15" s="9" t="s">
        <v>17</v>
      </c>
      <c r="B15" s="10" t="s">
        <v>47</v>
      </c>
      <c r="C15" s="11" t="s">
        <v>28</v>
      </c>
      <c r="D15" s="11" t="s">
        <v>48</v>
      </c>
      <c r="E15" s="12" t="s">
        <v>49</v>
      </c>
      <c r="F15" s="13"/>
      <c r="G15" s="14" t="str">
        <f aca="false">IF(F15="✓",COUNTIF($F$8:F15,"✓"),"")</f>
        <v/>
      </c>
    </row>
    <row r="16" customFormat="false" ht="17.15" hidden="false" customHeight="false" outlineLevel="0" collapsed="false">
      <c r="A16" s="9" t="s">
        <v>17</v>
      </c>
      <c r="B16" s="10" t="s">
        <v>50</v>
      </c>
      <c r="C16" s="11" t="s">
        <v>51</v>
      </c>
      <c r="D16" s="11" t="s">
        <v>52</v>
      </c>
      <c r="E16" s="12" t="s">
        <v>53</v>
      </c>
      <c r="F16" s="13"/>
      <c r="G16" s="14" t="str">
        <f aca="false">IF(F16="✓",COUNTIF($F$8:F16,"✓"),"")</f>
        <v/>
      </c>
    </row>
    <row r="17" customFormat="false" ht="17.15" hidden="false" customHeight="false" outlineLevel="0" collapsed="false">
      <c r="A17" s="9" t="s">
        <v>17</v>
      </c>
      <c r="B17" s="10" t="s">
        <v>54</v>
      </c>
      <c r="C17" s="11" t="s">
        <v>51</v>
      </c>
      <c r="D17" s="11" t="s">
        <v>55</v>
      </c>
      <c r="E17" s="12" t="s">
        <v>56</v>
      </c>
      <c r="F17" s="13"/>
      <c r="G17" s="14" t="str">
        <f aca="false">IF(F17="✓",COUNTIF($F$8:F17,"✓"),"")</f>
        <v/>
      </c>
    </row>
    <row r="18" customFormat="false" ht="17.15" hidden="false" customHeight="false" outlineLevel="0" collapsed="false">
      <c r="A18" s="9" t="s">
        <v>17</v>
      </c>
      <c r="B18" s="10" t="s">
        <v>57</v>
      </c>
      <c r="C18" s="11" t="s">
        <v>58</v>
      </c>
      <c r="D18" s="11" t="s">
        <v>59</v>
      </c>
      <c r="E18" s="12" t="s">
        <v>60</v>
      </c>
      <c r="F18" s="13"/>
      <c r="G18" s="14" t="str">
        <f aca="false">IF(F18="✓",COUNTIF($F$8:F18,"✓"),"")</f>
        <v/>
      </c>
    </row>
    <row r="19" customFormat="false" ht="17.15" hidden="false" customHeight="false" outlineLevel="0" collapsed="false">
      <c r="A19" s="9" t="s">
        <v>17</v>
      </c>
      <c r="B19" s="10" t="s">
        <v>61</v>
      </c>
      <c r="C19" s="11" t="s">
        <v>62</v>
      </c>
      <c r="D19" s="11" t="s">
        <v>63</v>
      </c>
      <c r="E19" s="12" t="s">
        <v>64</v>
      </c>
      <c r="F19" s="13"/>
      <c r="G19" s="14" t="str">
        <f aca="false">IF(F19="✓",COUNTIF($F$8:F19,"✓"),"")</f>
        <v/>
      </c>
    </row>
    <row r="20" customFormat="false" ht="17.15" hidden="false" customHeight="false" outlineLevel="0" collapsed="false">
      <c r="A20" s="9" t="s">
        <v>17</v>
      </c>
      <c r="B20" s="10" t="s">
        <v>65</v>
      </c>
      <c r="C20" s="11" t="s">
        <v>66</v>
      </c>
      <c r="D20" s="11" t="s">
        <v>67</v>
      </c>
      <c r="E20" s="12" t="s">
        <v>68</v>
      </c>
      <c r="F20" s="13"/>
      <c r="G20" s="14" t="str">
        <f aca="false">IF(F20="✓",COUNTIF($F$8:F20,"✓"),"")</f>
        <v/>
      </c>
    </row>
    <row r="21" customFormat="false" ht="17.15" hidden="false" customHeight="false" outlineLevel="0" collapsed="false">
      <c r="A21" s="9" t="s">
        <v>17</v>
      </c>
      <c r="B21" s="10" t="s">
        <v>69</v>
      </c>
      <c r="C21" s="11" t="s">
        <v>70</v>
      </c>
      <c r="D21" s="11" t="s">
        <v>71</v>
      </c>
      <c r="E21" s="12" t="s">
        <v>72</v>
      </c>
      <c r="F21" s="13"/>
      <c r="G21" s="14" t="str">
        <f aca="false">IF(F21="✓",COUNTIF($F$8:F21,"✓"),"")</f>
        <v/>
      </c>
    </row>
    <row r="22" customFormat="false" ht="17.15" hidden="false" customHeight="false" outlineLevel="0" collapsed="false">
      <c r="A22" s="9" t="s">
        <v>17</v>
      </c>
      <c r="B22" s="10" t="s">
        <v>73</v>
      </c>
      <c r="C22" s="11" t="s">
        <v>28</v>
      </c>
      <c r="D22" s="11" t="s">
        <v>74</v>
      </c>
      <c r="E22" s="12" t="s">
        <v>75</v>
      </c>
      <c r="F22" s="13"/>
      <c r="G22" s="14" t="str">
        <f aca="false">IF(F22="✓",COUNTIF($F$8:F22,"✓"),"")</f>
        <v/>
      </c>
    </row>
    <row r="23" customFormat="false" ht="17.15" hidden="false" customHeight="false" outlineLevel="0" collapsed="false">
      <c r="A23" s="9" t="s">
        <v>17</v>
      </c>
      <c r="B23" s="10" t="s">
        <v>76</v>
      </c>
      <c r="C23" s="11" t="s">
        <v>77</v>
      </c>
      <c r="D23" s="11" t="s">
        <v>78</v>
      </c>
      <c r="E23" s="12" t="s">
        <v>79</v>
      </c>
      <c r="F23" s="13"/>
      <c r="G23" s="14" t="str">
        <f aca="false">IF(F23="✓",COUNTIF($F$8:F23,"✓"),"")</f>
        <v/>
      </c>
    </row>
    <row r="24" customFormat="false" ht="17.15" hidden="false" customHeight="false" outlineLevel="0" collapsed="false">
      <c r="A24" s="9" t="s">
        <v>17</v>
      </c>
      <c r="B24" s="10" t="s">
        <v>80</v>
      </c>
      <c r="C24" s="11" t="s">
        <v>81</v>
      </c>
      <c r="D24" s="11" t="s">
        <v>82</v>
      </c>
      <c r="E24" s="12" t="s">
        <v>83</v>
      </c>
      <c r="F24" s="13"/>
      <c r="G24" s="14" t="str">
        <f aca="false">IF(F24="✓",COUNTIF($F$8:F24,"✓"),"")</f>
        <v/>
      </c>
    </row>
    <row r="25" customFormat="false" ht="17.15" hidden="false" customHeight="false" outlineLevel="0" collapsed="false">
      <c r="A25" s="9" t="s">
        <v>17</v>
      </c>
      <c r="B25" s="10" t="s">
        <v>84</v>
      </c>
      <c r="C25" s="11" t="s">
        <v>51</v>
      </c>
      <c r="D25" s="11" t="s">
        <v>85</v>
      </c>
      <c r="E25" s="12" t="s">
        <v>86</v>
      </c>
      <c r="F25" s="13"/>
      <c r="G25" s="14" t="str">
        <f aca="false">IF(F25="✓",COUNTIF($F$8:F25,"✓"),"")</f>
        <v/>
      </c>
    </row>
    <row r="26" customFormat="false" ht="17.15" hidden="false" customHeight="false" outlineLevel="0" collapsed="false">
      <c r="A26" s="9" t="s">
        <v>17</v>
      </c>
      <c r="B26" s="10" t="s">
        <v>87</v>
      </c>
      <c r="C26" s="11" t="s">
        <v>88</v>
      </c>
      <c r="D26" s="11" t="s">
        <v>89</v>
      </c>
      <c r="E26" s="12" t="s">
        <v>90</v>
      </c>
      <c r="F26" s="13"/>
      <c r="G26" s="14" t="str">
        <f aca="false">IF(F26="✓",COUNTIF($F$8:F26,"✓"),"")</f>
        <v/>
      </c>
    </row>
    <row r="27" customFormat="false" ht="17.15" hidden="false" customHeight="false" outlineLevel="0" collapsed="false">
      <c r="A27" s="15" t="s">
        <v>91</v>
      </c>
      <c r="B27" s="10" t="s">
        <v>92</v>
      </c>
      <c r="C27" s="11" t="s">
        <v>93</v>
      </c>
      <c r="D27" s="11" t="s">
        <v>94</v>
      </c>
      <c r="E27" s="12" t="s">
        <v>95</v>
      </c>
      <c r="F27" s="13" t="s">
        <v>22</v>
      </c>
      <c r="G27" s="14" t="n">
        <f aca="false">IF(F27="✓",COUNTIF($F$8:F27,"✓"),"")</f>
        <v>2</v>
      </c>
    </row>
    <row r="28" customFormat="false" ht="17.15" hidden="false" customHeight="false" outlineLevel="0" collapsed="false">
      <c r="A28" s="15" t="s">
        <v>91</v>
      </c>
      <c r="B28" s="10" t="s">
        <v>96</v>
      </c>
      <c r="C28" s="11" t="s">
        <v>58</v>
      </c>
      <c r="D28" s="11" t="s">
        <v>97</v>
      </c>
      <c r="E28" s="12" t="s">
        <v>98</v>
      </c>
      <c r="F28" s="13"/>
      <c r="G28" s="14" t="str">
        <f aca="false">IF(F28="✓",COUNTIF($F$8:F28,"✓"),"")</f>
        <v/>
      </c>
    </row>
    <row r="29" customFormat="false" ht="17.15" hidden="false" customHeight="false" outlineLevel="0" collapsed="false">
      <c r="A29" s="15" t="s">
        <v>91</v>
      </c>
      <c r="B29" s="10" t="s">
        <v>99</v>
      </c>
      <c r="C29" s="11" t="s">
        <v>100</v>
      </c>
      <c r="D29" s="11" t="s">
        <v>101</v>
      </c>
      <c r="E29" s="12" t="s">
        <v>102</v>
      </c>
      <c r="F29" s="13"/>
      <c r="G29" s="14" t="str">
        <f aca="false">IF(F29="✓",COUNTIF($F$8:F29,"✓"),"")</f>
        <v/>
      </c>
    </row>
    <row r="30" customFormat="false" ht="17.15" hidden="false" customHeight="false" outlineLevel="0" collapsed="false">
      <c r="A30" s="15" t="s">
        <v>91</v>
      </c>
      <c r="B30" s="10" t="s">
        <v>103</v>
      </c>
      <c r="C30" s="11" t="s">
        <v>104</v>
      </c>
      <c r="D30" s="11" t="s">
        <v>105</v>
      </c>
      <c r="E30" s="12" t="s">
        <v>106</v>
      </c>
      <c r="F30" s="13"/>
      <c r="G30" s="14" t="str">
        <f aca="false">IF(F30="✓",COUNTIF($F$8:F30,"✓"),"")</f>
        <v/>
      </c>
    </row>
    <row r="31" customFormat="false" ht="17.15" hidden="false" customHeight="false" outlineLevel="0" collapsed="false">
      <c r="A31" s="15" t="s">
        <v>91</v>
      </c>
      <c r="B31" s="10" t="s">
        <v>107</v>
      </c>
      <c r="C31" s="11" t="s">
        <v>108</v>
      </c>
      <c r="D31" s="11" t="s">
        <v>109</v>
      </c>
      <c r="E31" s="12" t="s">
        <v>110</v>
      </c>
      <c r="F31" s="13"/>
      <c r="G31" s="14" t="str">
        <f aca="false">IF(F31="✓",COUNTIF($F$8:F31,"✓"),"")</f>
        <v/>
      </c>
    </row>
    <row r="32" customFormat="false" ht="17.15" hidden="false" customHeight="false" outlineLevel="0" collapsed="false">
      <c r="A32" s="15" t="s">
        <v>91</v>
      </c>
      <c r="B32" s="10" t="s">
        <v>111</v>
      </c>
      <c r="C32" s="11" t="s">
        <v>100</v>
      </c>
      <c r="D32" s="11" t="s">
        <v>112</v>
      </c>
      <c r="E32" s="12" t="s">
        <v>113</v>
      </c>
      <c r="F32" s="13"/>
      <c r="G32" s="14" t="str">
        <f aca="false">IF(F32="✓",COUNTIF($F$8:F32,"✓"),"")</f>
        <v/>
      </c>
    </row>
    <row r="33" customFormat="false" ht="17.15" hidden="false" customHeight="false" outlineLevel="0" collapsed="false">
      <c r="A33" s="15" t="s">
        <v>91</v>
      </c>
      <c r="B33" s="10" t="s">
        <v>114</v>
      </c>
      <c r="C33" s="11" t="s">
        <v>115</v>
      </c>
      <c r="D33" s="11" t="s">
        <v>116</v>
      </c>
      <c r="E33" s="12" t="s">
        <v>117</v>
      </c>
      <c r="F33" s="13"/>
      <c r="G33" s="14" t="str">
        <f aca="false">IF(F33="✓",COUNTIF($F$8:F33,"✓"),"")</f>
        <v/>
      </c>
    </row>
    <row r="34" customFormat="false" ht="17.15" hidden="false" customHeight="false" outlineLevel="0" collapsed="false">
      <c r="A34" s="15" t="s">
        <v>91</v>
      </c>
      <c r="B34" s="10" t="s">
        <v>118</v>
      </c>
      <c r="C34" s="11" t="s">
        <v>119</v>
      </c>
      <c r="D34" s="11" t="s">
        <v>120</v>
      </c>
      <c r="E34" s="12" t="s">
        <v>121</v>
      </c>
      <c r="F34" s="13"/>
      <c r="G34" s="14" t="str">
        <f aca="false">IF(F34="✓",COUNTIF($F$8:F34,"✓"),"")</f>
        <v/>
      </c>
    </row>
    <row r="35" customFormat="false" ht="17.15" hidden="false" customHeight="false" outlineLevel="0" collapsed="false">
      <c r="A35" s="15" t="s">
        <v>91</v>
      </c>
      <c r="B35" s="10" t="s">
        <v>122</v>
      </c>
      <c r="C35" s="11" t="s">
        <v>123</v>
      </c>
      <c r="D35" s="11" t="s">
        <v>124</v>
      </c>
      <c r="E35" s="12" t="s">
        <v>125</v>
      </c>
      <c r="F35" s="13"/>
      <c r="G35" s="14" t="str">
        <f aca="false">IF(F35="✓",COUNTIF($F$8:F35,"✓"),"")</f>
        <v/>
      </c>
    </row>
    <row r="36" customFormat="false" ht="17.15" hidden="false" customHeight="false" outlineLevel="0" collapsed="false">
      <c r="A36" s="15" t="s">
        <v>91</v>
      </c>
      <c r="B36" s="10" t="s">
        <v>126</v>
      </c>
      <c r="C36" s="11" t="s">
        <v>127</v>
      </c>
      <c r="D36" s="11" t="s">
        <v>128</v>
      </c>
      <c r="E36" s="12" t="s">
        <v>129</v>
      </c>
      <c r="F36" s="13"/>
      <c r="G36" s="14" t="str">
        <f aca="false">IF(F36="✓",COUNTIF($F$8:F36,"✓"),"")</f>
        <v/>
      </c>
    </row>
    <row r="37" customFormat="false" ht="17.15" hidden="false" customHeight="false" outlineLevel="0" collapsed="false">
      <c r="A37" s="15" t="s">
        <v>91</v>
      </c>
      <c r="B37" s="10" t="s">
        <v>130</v>
      </c>
      <c r="C37" s="11" t="s">
        <v>58</v>
      </c>
      <c r="D37" s="11" t="s">
        <v>131</v>
      </c>
      <c r="E37" s="12" t="s">
        <v>132</v>
      </c>
      <c r="F37" s="13"/>
      <c r="G37" s="14" t="str">
        <f aca="false">IF(F37="✓",COUNTIF($F$8:F37,"✓"),"")</f>
        <v/>
      </c>
    </row>
    <row r="38" customFormat="false" ht="17.15" hidden="false" customHeight="false" outlineLevel="0" collapsed="false">
      <c r="A38" s="15" t="s">
        <v>91</v>
      </c>
      <c r="B38" s="10" t="s">
        <v>133</v>
      </c>
      <c r="C38" s="11" t="s">
        <v>58</v>
      </c>
      <c r="D38" s="11" t="s">
        <v>134</v>
      </c>
      <c r="E38" s="12" t="s">
        <v>135</v>
      </c>
      <c r="F38" s="13"/>
      <c r="G38" s="14" t="str">
        <f aca="false">IF(F38="✓",COUNTIF($F$8:F38,"✓"),"")</f>
        <v/>
      </c>
    </row>
    <row r="39" customFormat="false" ht="17.15" hidden="false" customHeight="false" outlineLevel="0" collapsed="false">
      <c r="A39" s="15" t="s">
        <v>91</v>
      </c>
      <c r="B39" s="10" t="s">
        <v>136</v>
      </c>
      <c r="C39" s="11" t="s">
        <v>115</v>
      </c>
      <c r="D39" s="11" t="s">
        <v>137</v>
      </c>
      <c r="E39" s="12" t="s">
        <v>138</v>
      </c>
      <c r="F39" s="13"/>
      <c r="G39" s="14" t="str">
        <f aca="false">IF(F39="✓",COUNTIF($F$8:F39,"✓"),"")</f>
        <v/>
      </c>
    </row>
    <row r="40" customFormat="false" ht="17.15" hidden="false" customHeight="false" outlineLevel="0" collapsed="false">
      <c r="A40" s="15" t="s">
        <v>91</v>
      </c>
      <c r="B40" s="10" t="s">
        <v>139</v>
      </c>
      <c r="C40" s="11" t="s">
        <v>140</v>
      </c>
      <c r="D40" s="11" t="s">
        <v>141</v>
      </c>
      <c r="E40" s="12" t="s">
        <v>142</v>
      </c>
      <c r="F40" s="13"/>
      <c r="G40" s="14" t="str">
        <f aca="false">IF(F40="✓",COUNTIF($F$8:F40,"✓"),"")</f>
        <v/>
      </c>
    </row>
    <row r="41" customFormat="false" ht="17.15" hidden="false" customHeight="false" outlineLevel="0" collapsed="false">
      <c r="A41" s="15" t="s">
        <v>91</v>
      </c>
      <c r="B41" s="10" t="s">
        <v>143</v>
      </c>
      <c r="C41" s="11" t="s">
        <v>58</v>
      </c>
      <c r="D41" s="11" t="s">
        <v>144</v>
      </c>
      <c r="E41" s="12" t="s">
        <v>145</v>
      </c>
      <c r="F41" s="13"/>
      <c r="G41" s="14" t="str">
        <f aca="false">IF(F41="✓",COUNTIF($F$8:F41,"✓"),"")</f>
        <v/>
      </c>
    </row>
    <row r="42" customFormat="false" ht="17.15" hidden="false" customHeight="false" outlineLevel="0" collapsed="false">
      <c r="A42" s="15" t="s">
        <v>91</v>
      </c>
      <c r="B42" s="10" t="s">
        <v>146</v>
      </c>
      <c r="C42" s="11" t="s">
        <v>58</v>
      </c>
      <c r="D42" s="11" t="s">
        <v>147</v>
      </c>
      <c r="E42" s="12" t="s">
        <v>148</v>
      </c>
      <c r="F42" s="13"/>
      <c r="G42" s="14" t="str">
        <f aca="false">IF(F42="✓",COUNTIF($F$8:F42,"✓"),"")</f>
        <v/>
      </c>
    </row>
    <row r="43" customFormat="false" ht="17.15" hidden="false" customHeight="false" outlineLevel="0" collapsed="false">
      <c r="A43" s="15" t="s">
        <v>91</v>
      </c>
      <c r="B43" s="10" t="s">
        <v>149</v>
      </c>
      <c r="C43" s="11" t="s">
        <v>58</v>
      </c>
      <c r="D43" s="11" t="s">
        <v>150</v>
      </c>
      <c r="E43" s="12" t="s">
        <v>151</v>
      </c>
      <c r="F43" s="13"/>
      <c r="G43" s="14" t="str">
        <f aca="false">IF(F43="✓",COUNTIF($F$8:F43,"✓"),"")</f>
        <v/>
      </c>
    </row>
    <row r="44" customFormat="false" ht="17.15" hidden="false" customHeight="false" outlineLevel="0" collapsed="false">
      <c r="A44" s="15" t="s">
        <v>91</v>
      </c>
      <c r="B44" s="10" t="s">
        <v>152</v>
      </c>
      <c r="C44" s="11" t="s">
        <v>58</v>
      </c>
      <c r="D44" s="11" t="s">
        <v>153</v>
      </c>
      <c r="E44" s="12" t="s">
        <v>154</v>
      </c>
      <c r="F44" s="13"/>
      <c r="G44" s="14" t="str">
        <f aca="false">IF(F44="✓",COUNTIF($F$8:F44,"✓"),"")</f>
        <v/>
      </c>
    </row>
    <row r="45" customFormat="false" ht="17.15" hidden="false" customHeight="false" outlineLevel="0" collapsed="false">
      <c r="A45" s="15" t="s">
        <v>91</v>
      </c>
      <c r="B45" s="10" t="s">
        <v>155</v>
      </c>
      <c r="C45" s="11" t="s">
        <v>58</v>
      </c>
      <c r="D45" s="11" t="s">
        <v>156</v>
      </c>
      <c r="E45" s="12" t="s">
        <v>157</v>
      </c>
      <c r="F45" s="13"/>
      <c r="G45" s="14" t="str">
        <f aca="false">IF(F45="✓",COUNTIF($F$8:F45,"✓"),"")</f>
        <v/>
      </c>
    </row>
    <row r="46" customFormat="false" ht="17.15" hidden="false" customHeight="false" outlineLevel="0" collapsed="false">
      <c r="A46" s="16" t="s">
        <v>158</v>
      </c>
      <c r="B46" s="10" t="s">
        <v>159</v>
      </c>
      <c r="C46" s="11" t="s">
        <v>58</v>
      </c>
      <c r="D46" s="11" t="s">
        <v>160</v>
      </c>
      <c r="E46" s="12" t="s">
        <v>161</v>
      </c>
      <c r="F46" s="13" t="s">
        <v>22</v>
      </c>
      <c r="G46" s="14" t="n">
        <f aca="false">IF(F46="✓",COUNTIF($F$8:F46,"✓"),"")</f>
        <v>3</v>
      </c>
    </row>
    <row r="47" customFormat="false" ht="17.15" hidden="false" customHeight="false" outlineLevel="0" collapsed="false">
      <c r="A47" s="16" t="s">
        <v>158</v>
      </c>
      <c r="B47" s="10" t="s">
        <v>162</v>
      </c>
      <c r="C47" s="11" t="s">
        <v>163</v>
      </c>
      <c r="D47" s="11" t="s">
        <v>164</v>
      </c>
      <c r="E47" s="12" t="s">
        <v>165</v>
      </c>
      <c r="F47" s="13"/>
      <c r="G47" s="14" t="str">
        <f aca="false">IF(F47="✓",COUNTIF($F$8:F47,"✓"),"")</f>
        <v/>
      </c>
    </row>
    <row r="48" customFormat="false" ht="17.15" hidden="false" customHeight="false" outlineLevel="0" collapsed="false">
      <c r="A48" s="16" t="s">
        <v>158</v>
      </c>
      <c r="B48" s="10" t="s">
        <v>166</v>
      </c>
      <c r="C48" s="11" t="s">
        <v>167</v>
      </c>
      <c r="D48" s="11" t="s">
        <v>168</v>
      </c>
      <c r="E48" s="12" t="s">
        <v>169</v>
      </c>
      <c r="F48" s="13"/>
      <c r="G48" s="14" t="str">
        <f aca="false">IF(F48="✓",COUNTIF($F$8:F48,"✓"),"")</f>
        <v/>
      </c>
    </row>
    <row r="49" customFormat="false" ht="17.15" hidden="false" customHeight="false" outlineLevel="0" collapsed="false">
      <c r="A49" s="16" t="s">
        <v>158</v>
      </c>
      <c r="B49" s="10" t="s">
        <v>170</v>
      </c>
      <c r="C49" s="11" t="s">
        <v>171</v>
      </c>
      <c r="D49" s="11" t="s">
        <v>172</v>
      </c>
      <c r="E49" s="12" t="s">
        <v>173</v>
      </c>
      <c r="F49" s="13"/>
      <c r="G49" s="14" t="str">
        <f aca="false">IF(F49="✓",COUNTIF($F$8:F49,"✓"),"")</f>
        <v/>
      </c>
    </row>
    <row r="50" customFormat="false" ht="17.15" hidden="false" customHeight="false" outlineLevel="0" collapsed="false">
      <c r="A50" s="16" t="s">
        <v>158</v>
      </c>
      <c r="B50" s="10" t="s">
        <v>174</v>
      </c>
      <c r="C50" s="11" t="s">
        <v>175</v>
      </c>
      <c r="D50" s="11" t="s">
        <v>176</v>
      </c>
      <c r="E50" s="12" t="s">
        <v>177</v>
      </c>
      <c r="F50" s="13"/>
      <c r="G50" s="14" t="str">
        <f aca="false">IF(F50="✓",COUNTIF($F$8:F50,"✓"),"")</f>
        <v/>
      </c>
    </row>
    <row r="51" customFormat="false" ht="17.15" hidden="false" customHeight="false" outlineLevel="0" collapsed="false">
      <c r="A51" s="16" t="s">
        <v>158</v>
      </c>
      <c r="B51" s="10" t="s">
        <v>178</v>
      </c>
      <c r="C51" s="11" t="s">
        <v>58</v>
      </c>
      <c r="D51" s="11" t="s">
        <v>179</v>
      </c>
      <c r="E51" s="12" t="s">
        <v>180</v>
      </c>
      <c r="F51" s="13"/>
      <c r="G51" s="14" t="str">
        <f aca="false">IF(F51="✓",COUNTIF($F$8:F51,"✓"),"")</f>
        <v/>
      </c>
    </row>
    <row r="52" customFormat="false" ht="17.15" hidden="false" customHeight="false" outlineLevel="0" collapsed="false">
      <c r="A52" s="16" t="s">
        <v>158</v>
      </c>
      <c r="B52" s="10" t="s">
        <v>181</v>
      </c>
      <c r="C52" s="11" t="s">
        <v>182</v>
      </c>
      <c r="D52" s="11" t="s">
        <v>183</v>
      </c>
      <c r="E52" s="12" t="s">
        <v>184</v>
      </c>
      <c r="F52" s="13"/>
      <c r="G52" s="14" t="str">
        <f aca="false">IF(F52="✓",COUNTIF($F$8:F52,"✓"),"")</f>
        <v/>
      </c>
    </row>
    <row r="53" customFormat="false" ht="17.15" hidden="false" customHeight="false" outlineLevel="0" collapsed="false">
      <c r="A53" s="16" t="s">
        <v>158</v>
      </c>
      <c r="B53" s="10" t="s">
        <v>185</v>
      </c>
      <c r="C53" s="11" t="s">
        <v>119</v>
      </c>
      <c r="D53" s="11" t="s">
        <v>186</v>
      </c>
      <c r="E53" s="12" t="s">
        <v>187</v>
      </c>
      <c r="F53" s="13"/>
      <c r="G53" s="14" t="str">
        <f aca="false">IF(F53="✓",COUNTIF($F$8:F53,"✓"),"")</f>
        <v/>
      </c>
    </row>
    <row r="54" customFormat="false" ht="17.15" hidden="false" customHeight="false" outlineLevel="0" collapsed="false">
      <c r="A54" s="16" t="s">
        <v>158</v>
      </c>
      <c r="B54" s="10" t="s">
        <v>188</v>
      </c>
      <c r="C54" s="11" t="s">
        <v>189</v>
      </c>
      <c r="D54" s="11" t="s">
        <v>190</v>
      </c>
      <c r="E54" s="12" t="s">
        <v>191</v>
      </c>
      <c r="F54" s="13"/>
      <c r="G54" s="14" t="str">
        <f aca="false">IF(F54="✓",COUNTIF($F$8:F54,"✓"),"")</f>
        <v/>
      </c>
    </row>
    <row r="55" customFormat="false" ht="17.15" hidden="false" customHeight="false" outlineLevel="0" collapsed="false">
      <c r="A55" s="16" t="s">
        <v>158</v>
      </c>
      <c r="B55" s="10" t="s">
        <v>192</v>
      </c>
      <c r="C55" s="11" t="s">
        <v>193</v>
      </c>
      <c r="D55" s="11" t="s">
        <v>194</v>
      </c>
      <c r="E55" s="12" t="s">
        <v>195</v>
      </c>
      <c r="F55" s="13"/>
      <c r="G55" s="14" t="str">
        <f aca="false">IF(F55="✓",COUNTIF($F$8:F55,"✓"),"")</f>
        <v/>
      </c>
    </row>
    <row r="56" customFormat="false" ht="17.15" hidden="false" customHeight="false" outlineLevel="0" collapsed="false">
      <c r="A56" s="16" t="s">
        <v>158</v>
      </c>
      <c r="B56" s="10" t="s">
        <v>196</v>
      </c>
      <c r="C56" s="11" t="s">
        <v>119</v>
      </c>
      <c r="D56" s="11" t="s">
        <v>197</v>
      </c>
      <c r="E56" s="12" t="s">
        <v>198</v>
      </c>
      <c r="F56" s="13"/>
      <c r="G56" s="14" t="str">
        <f aca="false">IF(F56="✓",COUNTIF($F$8:F56,"✓"),"")</f>
        <v/>
      </c>
    </row>
    <row r="57" customFormat="false" ht="17.15" hidden="false" customHeight="false" outlineLevel="0" collapsed="false">
      <c r="A57" s="16" t="s">
        <v>158</v>
      </c>
      <c r="B57" s="10" t="s">
        <v>199</v>
      </c>
      <c r="C57" s="17" t="s">
        <v>200</v>
      </c>
      <c r="D57" s="11" t="s">
        <v>201</v>
      </c>
      <c r="E57" s="12" t="s">
        <v>202</v>
      </c>
      <c r="F57" s="13"/>
      <c r="G57" s="14" t="str">
        <f aca="false">IF(F57="✓",COUNTIF($F$8:F57,"✓"),"")</f>
        <v/>
      </c>
    </row>
    <row r="58" customFormat="false" ht="17.15" hidden="false" customHeight="false" outlineLevel="0" collapsed="false">
      <c r="A58" s="16" t="s">
        <v>158</v>
      </c>
      <c r="B58" s="10" t="s">
        <v>203</v>
      </c>
      <c r="C58" s="11" t="s">
        <v>204</v>
      </c>
      <c r="D58" s="11" t="s">
        <v>205</v>
      </c>
      <c r="E58" s="12" t="s">
        <v>206</v>
      </c>
      <c r="F58" s="13"/>
      <c r="G58" s="14" t="str">
        <f aca="false">IF(F58="✓",COUNTIF($F$8:F58,"✓"),"")</f>
        <v/>
      </c>
    </row>
    <row r="59" customFormat="false" ht="17.15" hidden="false" customHeight="false" outlineLevel="0" collapsed="false">
      <c r="A59" s="16" t="s">
        <v>158</v>
      </c>
      <c r="B59" s="10" t="s">
        <v>207</v>
      </c>
      <c r="C59" s="11" t="s">
        <v>58</v>
      </c>
      <c r="D59" s="11" t="s">
        <v>208</v>
      </c>
      <c r="E59" s="12" t="s">
        <v>209</v>
      </c>
      <c r="F59" s="13"/>
      <c r="G59" s="14" t="str">
        <f aca="false">IF(F59="✓",COUNTIF($F$8:F59,"✓"),"")</f>
        <v/>
      </c>
    </row>
    <row r="60" customFormat="false" ht="17.15" hidden="false" customHeight="false" outlineLevel="0" collapsed="false">
      <c r="A60" s="16" t="s">
        <v>158</v>
      </c>
      <c r="B60" s="10" t="s">
        <v>210</v>
      </c>
      <c r="C60" s="11" t="s">
        <v>211</v>
      </c>
      <c r="D60" s="11" t="s">
        <v>212</v>
      </c>
      <c r="E60" s="12" t="s">
        <v>213</v>
      </c>
      <c r="F60" s="13"/>
      <c r="G60" s="14" t="str">
        <f aca="false">IF(F60="✓",COUNTIF($F$8:F60,"✓"),"")</f>
        <v/>
      </c>
    </row>
    <row r="61" customFormat="false" ht="17.15" hidden="false" customHeight="false" outlineLevel="0" collapsed="false">
      <c r="A61" s="16" t="s">
        <v>158</v>
      </c>
      <c r="B61" s="10" t="s">
        <v>214</v>
      </c>
      <c r="C61" s="11" t="s">
        <v>215</v>
      </c>
      <c r="D61" s="11" t="s">
        <v>216</v>
      </c>
      <c r="E61" s="12" t="s">
        <v>217</v>
      </c>
      <c r="F61" s="13"/>
      <c r="G61" s="14" t="str">
        <f aca="false">IF(F61="✓",COUNTIF($F$8:F61,"✓"),"")</f>
        <v/>
      </c>
    </row>
    <row r="62" customFormat="false" ht="17.15" hidden="false" customHeight="false" outlineLevel="0" collapsed="false">
      <c r="A62" s="16" t="s">
        <v>158</v>
      </c>
      <c r="B62" s="10" t="s">
        <v>218</v>
      </c>
      <c r="C62" s="11" t="s">
        <v>219</v>
      </c>
      <c r="D62" s="11" t="s">
        <v>220</v>
      </c>
      <c r="E62" s="12" t="s">
        <v>221</v>
      </c>
      <c r="F62" s="13"/>
      <c r="G62" s="14" t="str">
        <f aca="false">IF(F62="✓",COUNTIF($F$8:F62,"✓"),"")</f>
        <v/>
      </c>
    </row>
    <row r="63" customFormat="false" ht="17.15" hidden="false" customHeight="false" outlineLevel="0" collapsed="false">
      <c r="A63" s="16" t="s">
        <v>158</v>
      </c>
      <c r="B63" s="10" t="s">
        <v>222</v>
      </c>
      <c r="C63" s="11" t="s">
        <v>119</v>
      </c>
      <c r="D63" s="11" t="s">
        <v>223</v>
      </c>
      <c r="E63" s="12" t="s">
        <v>224</v>
      </c>
      <c r="F63" s="13"/>
      <c r="G63" s="14" t="str">
        <f aca="false">IF(F63="✓",COUNTIF($F$8:F63,"✓"),"")</f>
        <v/>
      </c>
    </row>
    <row r="64" customFormat="false" ht="17.15" hidden="false" customHeight="false" outlineLevel="0" collapsed="false">
      <c r="A64" s="16" t="s">
        <v>158</v>
      </c>
      <c r="B64" s="10" t="s">
        <v>225</v>
      </c>
      <c r="C64" s="11" t="s">
        <v>58</v>
      </c>
      <c r="D64" s="11" t="s">
        <v>226</v>
      </c>
      <c r="E64" s="12" t="s">
        <v>227</v>
      </c>
      <c r="F64" s="13"/>
      <c r="G64" s="14" t="str">
        <f aca="false">IF(F64="✓",COUNTIF($F$8:F64,"✓"),"")</f>
        <v/>
      </c>
    </row>
    <row r="65" customFormat="false" ht="17.15" hidden="false" customHeight="false" outlineLevel="0" collapsed="false">
      <c r="A65" s="18" t="s">
        <v>228</v>
      </c>
      <c r="B65" s="10" t="s">
        <v>229</v>
      </c>
      <c r="C65" s="11" t="s">
        <v>230</v>
      </c>
      <c r="D65" s="11" t="s">
        <v>231</v>
      </c>
      <c r="E65" s="12" t="s">
        <v>232</v>
      </c>
      <c r="F65" s="13" t="s">
        <v>22</v>
      </c>
      <c r="G65" s="14" t="n">
        <f aca="false">IF(F65="✓",COUNTIF($F$8:F65,"✓"),"")</f>
        <v>4</v>
      </c>
    </row>
    <row r="66" customFormat="false" ht="17.15" hidden="false" customHeight="false" outlineLevel="0" collapsed="false">
      <c r="A66" s="18" t="s">
        <v>228</v>
      </c>
      <c r="B66" s="10" t="s">
        <v>233</v>
      </c>
      <c r="C66" s="11" t="s">
        <v>234</v>
      </c>
      <c r="D66" s="11" t="s">
        <v>235</v>
      </c>
      <c r="E66" s="12" t="s">
        <v>236</v>
      </c>
      <c r="F66" s="13"/>
      <c r="G66" s="14" t="str">
        <f aca="false">IF(F66="✓",COUNTIF($F$8:F66,"✓"),"")</f>
        <v/>
      </c>
    </row>
    <row r="67" customFormat="false" ht="17.15" hidden="false" customHeight="false" outlineLevel="0" collapsed="false">
      <c r="A67" s="18" t="s">
        <v>228</v>
      </c>
      <c r="B67" s="10" t="s">
        <v>237</v>
      </c>
      <c r="C67" s="11" t="s">
        <v>238</v>
      </c>
      <c r="D67" s="11" t="s">
        <v>239</v>
      </c>
      <c r="E67" s="12" t="s">
        <v>240</v>
      </c>
      <c r="F67" s="13"/>
      <c r="G67" s="14" t="str">
        <f aca="false">IF(F67="✓",COUNTIF($F$8:F67,"✓"),"")</f>
        <v/>
      </c>
    </row>
    <row r="68" customFormat="false" ht="17.15" hidden="false" customHeight="false" outlineLevel="0" collapsed="false">
      <c r="A68" s="18" t="s">
        <v>228</v>
      </c>
      <c r="B68" s="10" t="s">
        <v>241</v>
      </c>
      <c r="C68" s="11" t="s">
        <v>58</v>
      </c>
      <c r="D68" s="11" t="s">
        <v>242</v>
      </c>
      <c r="E68" s="12" t="s">
        <v>243</v>
      </c>
      <c r="F68" s="13"/>
      <c r="G68" s="14" t="str">
        <f aca="false">IF(F68="✓",COUNTIF($F$8:F68,"✓"),"")</f>
        <v/>
      </c>
    </row>
    <row r="69" customFormat="false" ht="17.15" hidden="false" customHeight="false" outlineLevel="0" collapsed="false">
      <c r="A69" s="18" t="s">
        <v>228</v>
      </c>
      <c r="B69" s="10" t="s">
        <v>244</v>
      </c>
      <c r="C69" s="11" t="s">
        <v>245</v>
      </c>
      <c r="D69" s="11" t="s">
        <v>246</v>
      </c>
      <c r="E69" s="12" t="s">
        <v>247</v>
      </c>
      <c r="F69" s="13"/>
      <c r="G69" s="14" t="str">
        <f aca="false">IF(F69="✓",COUNTIF($F$8:F69,"✓"),"")</f>
        <v/>
      </c>
    </row>
    <row r="70" customFormat="false" ht="17.15" hidden="false" customHeight="false" outlineLevel="0" collapsed="false">
      <c r="A70" s="18" t="s">
        <v>228</v>
      </c>
      <c r="B70" s="10" t="s">
        <v>248</v>
      </c>
      <c r="C70" s="11" t="s">
        <v>58</v>
      </c>
      <c r="D70" s="11" t="s">
        <v>249</v>
      </c>
      <c r="E70" s="12" t="s">
        <v>250</v>
      </c>
      <c r="F70" s="13"/>
      <c r="G70" s="14" t="str">
        <f aca="false">IF(F70="✓",COUNTIF($F$8:F70,"✓"),"")</f>
        <v/>
      </c>
    </row>
    <row r="71" customFormat="false" ht="17.15" hidden="false" customHeight="false" outlineLevel="0" collapsed="false">
      <c r="A71" s="18" t="s">
        <v>228</v>
      </c>
      <c r="B71" s="10" t="s">
        <v>251</v>
      </c>
      <c r="C71" s="11" t="s">
        <v>58</v>
      </c>
      <c r="D71" s="11" t="s">
        <v>252</v>
      </c>
      <c r="E71" s="12" t="s">
        <v>253</v>
      </c>
      <c r="F71" s="13"/>
      <c r="G71" s="14" t="str">
        <f aca="false">IF(F71="✓",COUNTIF($F$8:F71,"✓"),"")</f>
        <v/>
      </c>
    </row>
    <row r="72" customFormat="false" ht="17.15" hidden="false" customHeight="false" outlineLevel="0" collapsed="false">
      <c r="A72" s="18" t="s">
        <v>228</v>
      </c>
      <c r="B72" s="10" t="s">
        <v>254</v>
      </c>
      <c r="C72" s="11" t="s">
        <v>58</v>
      </c>
      <c r="D72" s="11" t="s">
        <v>255</v>
      </c>
      <c r="E72" s="12" t="s">
        <v>256</v>
      </c>
      <c r="F72" s="13"/>
      <c r="G72" s="14" t="str">
        <f aca="false">IF(F72="✓",COUNTIF($F$8:F72,"✓"),"")</f>
        <v/>
      </c>
    </row>
    <row r="73" customFormat="false" ht="17.15" hidden="false" customHeight="false" outlineLevel="0" collapsed="false">
      <c r="A73" s="18" t="s">
        <v>228</v>
      </c>
      <c r="B73" s="10" t="s">
        <v>257</v>
      </c>
      <c r="C73" s="11" t="s">
        <v>19</v>
      </c>
      <c r="D73" s="11" t="s">
        <v>258</v>
      </c>
      <c r="E73" s="12" t="s">
        <v>259</v>
      </c>
      <c r="F73" s="13"/>
      <c r="G73" s="14" t="str">
        <f aca="false">IF(F73="✓",COUNTIF($F$8:F73,"✓"),"")</f>
        <v/>
      </c>
    </row>
    <row r="74" customFormat="false" ht="17.15" hidden="false" customHeight="false" outlineLevel="0" collapsed="false">
      <c r="A74" s="18" t="s">
        <v>228</v>
      </c>
      <c r="B74" s="10" t="s">
        <v>260</v>
      </c>
      <c r="C74" s="11" t="s">
        <v>261</v>
      </c>
      <c r="D74" s="11" t="s">
        <v>262</v>
      </c>
      <c r="E74" s="12" t="s">
        <v>263</v>
      </c>
      <c r="F74" s="13"/>
      <c r="G74" s="14" t="str">
        <f aca="false">IF(F74="✓",COUNTIF($F$8:F74,"✓"),"")</f>
        <v/>
      </c>
    </row>
    <row r="75" customFormat="false" ht="17.15" hidden="false" customHeight="false" outlineLevel="0" collapsed="false">
      <c r="A75" s="18" t="s">
        <v>228</v>
      </c>
      <c r="B75" s="10" t="s">
        <v>264</v>
      </c>
      <c r="C75" s="11" t="s">
        <v>265</v>
      </c>
      <c r="D75" s="11" t="s">
        <v>266</v>
      </c>
      <c r="E75" s="12" t="s">
        <v>267</v>
      </c>
      <c r="F75" s="13"/>
      <c r="G75" s="14" t="str">
        <f aca="false">IF(F75="✓",COUNTIF($F$8:F75,"✓"),"")</f>
        <v/>
      </c>
    </row>
    <row r="76" customFormat="false" ht="17.15" hidden="false" customHeight="false" outlineLevel="0" collapsed="false">
      <c r="A76" s="18" t="s">
        <v>228</v>
      </c>
      <c r="B76" s="10" t="s">
        <v>268</v>
      </c>
      <c r="C76" s="11" t="s">
        <v>269</v>
      </c>
      <c r="D76" s="11" t="s">
        <v>270</v>
      </c>
      <c r="E76" s="12" t="s">
        <v>271</v>
      </c>
      <c r="F76" s="13"/>
      <c r="G76" s="14" t="str">
        <f aca="false">IF(F76="✓",COUNTIF($F$8:F76,"✓"),"")</f>
        <v/>
      </c>
    </row>
    <row r="77" customFormat="false" ht="17.15" hidden="false" customHeight="false" outlineLevel="0" collapsed="false">
      <c r="A77" s="18" t="s">
        <v>228</v>
      </c>
      <c r="B77" s="10" t="s">
        <v>272</v>
      </c>
      <c r="C77" s="11" t="s">
        <v>58</v>
      </c>
      <c r="D77" s="11" t="s">
        <v>273</v>
      </c>
      <c r="E77" s="12" t="s">
        <v>274</v>
      </c>
      <c r="F77" s="13"/>
      <c r="G77" s="14" t="str">
        <f aca="false">IF(F77="✓",COUNTIF($F$8:F77,"✓"),"")</f>
        <v/>
      </c>
    </row>
    <row r="78" customFormat="false" ht="17.15" hidden="false" customHeight="false" outlineLevel="0" collapsed="false">
      <c r="A78" s="18" t="s">
        <v>228</v>
      </c>
      <c r="B78" s="10" t="s">
        <v>275</v>
      </c>
      <c r="C78" s="11" t="s">
        <v>276</v>
      </c>
      <c r="D78" s="11" t="s">
        <v>277</v>
      </c>
      <c r="E78" s="19" t="s">
        <v>278</v>
      </c>
      <c r="F78" s="13"/>
      <c r="G78" s="14" t="str">
        <f aca="false">IF(F78="✓",COUNTIF($F$8:F78,"✓"),"")</f>
        <v/>
      </c>
    </row>
    <row r="79" customFormat="false" ht="17.15" hidden="false" customHeight="false" outlineLevel="0" collapsed="false">
      <c r="A79" s="18" t="s">
        <v>228</v>
      </c>
      <c r="B79" s="10" t="s">
        <v>279</v>
      </c>
      <c r="C79" s="11" t="s">
        <v>58</v>
      </c>
      <c r="D79" s="11" t="s">
        <v>280</v>
      </c>
      <c r="E79" s="12" t="s">
        <v>281</v>
      </c>
      <c r="F79" s="13"/>
      <c r="G79" s="14" t="str">
        <f aca="false">IF(F79="✓",COUNTIF($F$8:F79,"✓"),"")</f>
        <v/>
      </c>
    </row>
    <row r="80" customFormat="false" ht="17.15" hidden="false" customHeight="false" outlineLevel="0" collapsed="false">
      <c r="A80" s="18" t="s">
        <v>228</v>
      </c>
      <c r="B80" s="10" t="s">
        <v>282</v>
      </c>
      <c r="C80" s="11" t="s">
        <v>283</v>
      </c>
      <c r="D80" s="11" t="s">
        <v>284</v>
      </c>
      <c r="E80" s="12" t="s">
        <v>285</v>
      </c>
      <c r="F80" s="13"/>
      <c r="G80" s="14" t="str">
        <f aca="false">IF(F80="✓",COUNTIF($F$8:F80,"✓"),"")</f>
        <v/>
      </c>
    </row>
    <row r="81" customFormat="false" ht="17.15" hidden="false" customHeight="false" outlineLevel="0" collapsed="false">
      <c r="A81" s="18" t="s">
        <v>228</v>
      </c>
      <c r="B81" s="10" t="s">
        <v>286</v>
      </c>
      <c r="C81" s="11" t="s">
        <v>287</v>
      </c>
      <c r="D81" s="11" t="s">
        <v>288</v>
      </c>
      <c r="E81" s="12" t="s">
        <v>289</v>
      </c>
      <c r="F81" s="13"/>
      <c r="G81" s="14" t="str">
        <f aca="false">IF(F81="✓",COUNTIF($F$8:F81,"✓"),"")</f>
        <v/>
      </c>
    </row>
    <row r="82" customFormat="false" ht="17.15" hidden="false" customHeight="false" outlineLevel="0" collapsed="false">
      <c r="A82" s="18" t="s">
        <v>228</v>
      </c>
      <c r="B82" s="10" t="s">
        <v>290</v>
      </c>
      <c r="C82" s="11" t="s">
        <v>291</v>
      </c>
      <c r="D82" s="11" t="s">
        <v>292</v>
      </c>
      <c r="E82" s="12" t="s">
        <v>293</v>
      </c>
      <c r="F82" s="13"/>
      <c r="G82" s="14" t="str">
        <f aca="false">IF(F82="✓",COUNTIF($F$8:F82,"✓"),"")</f>
        <v/>
      </c>
    </row>
    <row r="83" customFormat="false" ht="17.15" hidden="false" customHeight="false" outlineLevel="0" collapsed="false">
      <c r="A83" s="18" t="s">
        <v>228</v>
      </c>
      <c r="B83" s="10" t="s">
        <v>294</v>
      </c>
      <c r="C83" s="11" t="s">
        <v>295</v>
      </c>
      <c r="D83" s="11" t="s">
        <v>296</v>
      </c>
      <c r="E83" s="12" t="s">
        <v>297</v>
      </c>
      <c r="F83" s="13"/>
      <c r="G83" s="14" t="str">
        <f aca="false">IF(F83="✓",COUNTIF($F$8:F83,"✓"),"")</f>
        <v/>
      </c>
    </row>
    <row r="84" customFormat="false" ht="17.15" hidden="false" customHeight="false" outlineLevel="0" collapsed="false">
      <c r="A84" s="20" t="s">
        <v>298</v>
      </c>
      <c r="B84" s="10" t="s">
        <v>299</v>
      </c>
      <c r="C84" s="11" t="s">
        <v>300</v>
      </c>
      <c r="D84" s="11" t="s">
        <v>301</v>
      </c>
      <c r="E84" s="12" t="s">
        <v>302</v>
      </c>
      <c r="F84" s="13"/>
      <c r="G84" s="14" t="str">
        <f aca="false">IF(F84="✓",COUNTIF($F$8:F84,"✓"),"")</f>
        <v/>
      </c>
    </row>
    <row r="85" customFormat="false" ht="17.15" hidden="false" customHeight="false" outlineLevel="0" collapsed="false">
      <c r="A85" s="20" t="s">
        <v>298</v>
      </c>
      <c r="B85" s="10" t="s">
        <v>303</v>
      </c>
      <c r="C85" s="11" t="s">
        <v>58</v>
      </c>
      <c r="D85" s="11" t="s">
        <v>304</v>
      </c>
      <c r="E85" s="12" t="s">
        <v>305</v>
      </c>
      <c r="F85" s="13"/>
      <c r="G85" s="14" t="str">
        <f aca="false">IF(F85="✓",COUNTIF($F$8:F85,"✓"),"")</f>
        <v/>
      </c>
    </row>
    <row r="86" customFormat="false" ht="17.15" hidden="false" customHeight="false" outlineLevel="0" collapsed="false">
      <c r="A86" s="20" t="s">
        <v>298</v>
      </c>
      <c r="B86" s="10" t="s">
        <v>306</v>
      </c>
      <c r="C86" s="11" t="s">
        <v>58</v>
      </c>
      <c r="D86" s="11" t="s">
        <v>307</v>
      </c>
      <c r="E86" s="19" t="s">
        <v>308</v>
      </c>
      <c r="F86" s="13"/>
      <c r="G86" s="14" t="str">
        <f aca="false">IF(F86="✓",COUNTIF($F$8:F86,"✓"),"")</f>
        <v/>
      </c>
    </row>
    <row r="87" customFormat="false" ht="17.15" hidden="false" customHeight="false" outlineLevel="0" collapsed="false">
      <c r="A87" s="20" t="s">
        <v>298</v>
      </c>
      <c r="B87" s="10" t="s">
        <v>309</v>
      </c>
      <c r="C87" s="11" t="s">
        <v>310</v>
      </c>
      <c r="D87" s="11" t="s">
        <v>311</v>
      </c>
      <c r="E87" s="12" t="s">
        <v>312</v>
      </c>
      <c r="F87" s="13"/>
      <c r="G87" s="14" t="str">
        <f aca="false">IF(F87="✓",COUNTIF($F$8:F87,"✓"),"")</f>
        <v/>
      </c>
    </row>
    <row r="88" customFormat="false" ht="17.15" hidden="false" customHeight="false" outlineLevel="0" collapsed="false">
      <c r="A88" s="20" t="s">
        <v>298</v>
      </c>
      <c r="B88" s="10" t="s">
        <v>313</v>
      </c>
      <c r="C88" s="11" t="s">
        <v>58</v>
      </c>
      <c r="D88" s="11" t="s">
        <v>314</v>
      </c>
      <c r="E88" s="12" t="s">
        <v>315</v>
      </c>
      <c r="F88" s="13"/>
      <c r="G88" s="14" t="str">
        <f aca="false">IF(F88="✓",COUNTIF($F$8:F88,"✓"),"")</f>
        <v/>
      </c>
    </row>
    <row r="89" customFormat="false" ht="17.15" hidden="false" customHeight="false" outlineLevel="0" collapsed="false">
      <c r="A89" s="20" t="s">
        <v>298</v>
      </c>
      <c r="B89" s="10" t="s">
        <v>316</v>
      </c>
      <c r="C89" s="11" t="s">
        <v>317</v>
      </c>
      <c r="D89" s="11" t="s">
        <v>318</v>
      </c>
      <c r="E89" s="12" t="s">
        <v>319</v>
      </c>
      <c r="F89" s="13"/>
      <c r="G89" s="14" t="str">
        <f aca="false">IF(F89="✓",COUNTIF($F$8:F89,"✓"),"")</f>
        <v/>
      </c>
    </row>
    <row r="90" customFormat="false" ht="17.15" hidden="false" customHeight="false" outlineLevel="0" collapsed="false">
      <c r="A90" s="20" t="s">
        <v>298</v>
      </c>
      <c r="B90" s="10" t="s">
        <v>320</v>
      </c>
      <c r="C90" s="11" t="s">
        <v>58</v>
      </c>
      <c r="D90" s="11" t="s">
        <v>321</v>
      </c>
      <c r="E90" s="12" t="s">
        <v>322</v>
      </c>
      <c r="F90" s="13"/>
      <c r="G90" s="14" t="str">
        <f aca="false">IF(F90="✓",COUNTIF($F$8:F90,"✓"),"")</f>
        <v/>
      </c>
    </row>
    <row r="91" customFormat="false" ht="17.15" hidden="false" customHeight="false" outlineLevel="0" collapsed="false">
      <c r="A91" s="20" t="s">
        <v>298</v>
      </c>
      <c r="B91" s="10" t="s">
        <v>323</v>
      </c>
      <c r="C91" s="11" t="s">
        <v>317</v>
      </c>
      <c r="D91" s="11" t="s">
        <v>324</v>
      </c>
      <c r="E91" s="12" t="s">
        <v>325</v>
      </c>
      <c r="F91" s="13"/>
      <c r="G91" s="14" t="str">
        <f aca="false">IF(F91="✓",COUNTIF($F$8:F91,"✓"),"")</f>
        <v/>
      </c>
    </row>
    <row r="92" customFormat="false" ht="17.15" hidden="false" customHeight="false" outlineLevel="0" collapsed="false">
      <c r="A92" s="20" t="s">
        <v>298</v>
      </c>
      <c r="B92" s="10" t="s">
        <v>326</v>
      </c>
      <c r="C92" s="11" t="s">
        <v>327</v>
      </c>
      <c r="D92" s="11" t="s">
        <v>328</v>
      </c>
      <c r="E92" s="12" t="s">
        <v>329</v>
      </c>
      <c r="F92" s="13"/>
      <c r="G92" s="14" t="str">
        <f aca="false">IF(F92="✓",COUNTIF($F$8:F92,"✓"),"")</f>
        <v/>
      </c>
    </row>
    <row r="93" customFormat="false" ht="17.15" hidden="false" customHeight="false" outlineLevel="0" collapsed="false">
      <c r="A93" s="20" t="s">
        <v>298</v>
      </c>
      <c r="B93" s="10" t="s">
        <v>330</v>
      </c>
      <c r="C93" s="11" t="s">
        <v>331</v>
      </c>
      <c r="D93" s="11" t="s">
        <v>332</v>
      </c>
      <c r="E93" s="12" t="s">
        <v>333</v>
      </c>
      <c r="F93" s="13"/>
      <c r="G93" s="14" t="str">
        <f aca="false">IF(F93="✓",COUNTIF($F$8:F93,"✓"),"")</f>
        <v/>
      </c>
    </row>
    <row r="94" customFormat="false" ht="17.15" hidden="false" customHeight="false" outlineLevel="0" collapsed="false">
      <c r="A94" s="20" t="s">
        <v>298</v>
      </c>
      <c r="B94" s="10" t="s">
        <v>334</v>
      </c>
      <c r="C94" s="11" t="s">
        <v>58</v>
      </c>
      <c r="D94" s="11" t="s">
        <v>335</v>
      </c>
      <c r="E94" s="12" t="s">
        <v>336</v>
      </c>
      <c r="F94" s="13"/>
      <c r="G94" s="14" t="str">
        <f aca="false">IF(F94="✓",COUNTIF($F$8:F94,"✓"),"")</f>
        <v/>
      </c>
    </row>
    <row r="95" customFormat="false" ht="17.15" hidden="false" customHeight="false" outlineLevel="0" collapsed="false">
      <c r="A95" s="20" t="s">
        <v>298</v>
      </c>
      <c r="B95" s="10" t="s">
        <v>337</v>
      </c>
      <c r="C95" s="11" t="s">
        <v>338</v>
      </c>
      <c r="D95" s="11" t="s">
        <v>339</v>
      </c>
      <c r="E95" s="12" t="s">
        <v>340</v>
      </c>
      <c r="F95" s="13"/>
      <c r="G95" s="14" t="str">
        <f aca="false">IF(F95="✓",COUNTIF($F$8:F95,"✓"),"")</f>
        <v/>
      </c>
    </row>
    <row r="96" customFormat="false" ht="17.15" hidden="false" customHeight="false" outlineLevel="0" collapsed="false">
      <c r="A96" s="20" t="s">
        <v>298</v>
      </c>
      <c r="B96" s="10" t="s">
        <v>341</v>
      </c>
      <c r="C96" s="11" t="s">
        <v>342</v>
      </c>
      <c r="D96" s="11" t="s">
        <v>343</v>
      </c>
      <c r="E96" s="12" t="s">
        <v>344</v>
      </c>
      <c r="F96" s="13"/>
      <c r="G96" s="14" t="str">
        <f aca="false">IF(F96="✓",COUNTIF($F$8:F96,"✓"),"")</f>
        <v/>
      </c>
    </row>
    <row r="97" customFormat="false" ht="17.15" hidden="false" customHeight="false" outlineLevel="0" collapsed="false">
      <c r="A97" s="20" t="s">
        <v>298</v>
      </c>
      <c r="B97" s="10" t="s">
        <v>345</v>
      </c>
      <c r="C97" s="11" t="s">
        <v>58</v>
      </c>
      <c r="D97" s="11" t="s">
        <v>346</v>
      </c>
      <c r="E97" s="12" t="s">
        <v>347</v>
      </c>
      <c r="F97" s="13"/>
      <c r="G97" s="14" t="str">
        <f aca="false">IF(F97="✓",COUNTIF($F$8:F97,"✓"),"")</f>
        <v/>
      </c>
    </row>
    <row r="98" customFormat="false" ht="17.15" hidden="false" customHeight="false" outlineLevel="0" collapsed="false">
      <c r="A98" s="20" t="s">
        <v>298</v>
      </c>
      <c r="B98" s="10" t="s">
        <v>348</v>
      </c>
      <c r="C98" s="11" t="s">
        <v>349</v>
      </c>
      <c r="D98" s="11" t="s">
        <v>350</v>
      </c>
      <c r="E98" s="12" t="s">
        <v>351</v>
      </c>
      <c r="F98" s="13"/>
      <c r="G98" s="14" t="str">
        <f aca="false">IF(F98="✓",COUNTIF($F$8:F98,"✓"),"")</f>
        <v/>
      </c>
    </row>
    <row r="99" customFormat="false" ht="17.15" hidden="false" customHeight="false" outlineLevel="0" collapsed="false">
      <c r="A99" s="20" t="s">
        <v>298</v>
      </c>
      <c r="B99" s="10" t="s">
        <v>352</v>
      </c>
      <c r="C99" s="11" t="s">
        <v>317</v>
      </c>
      <c r="D99" s="11" t="s">
        <v>353</v>
      </c>
      <c r="E99" s="12" t="s">
        <v>354</v>
      </c>
      <c r="F99" s="13"/>
      <c r="G99" s="14" t="str">
        <f aca="false">IF(F99="✓",COUNTIF($F$8:F99,"✓"),"")</f>
        <v/>
      </c>
    </row>
    <row r="100" customFormat="false" ht="17.15" hidden="false" customHeight="false" outlineLevel="0" collapsed="false">
      <c r="A100" s="20" t="s">
        <v>298</v>
      </c>
      <c r="B100" s="10" t="s">
        <v>355</v>
      </c>
      <c r="C100" s="11" t="s">
        <v>338</v>
      </c>
      <c r="D100" s="11" t="s">
        <v>356</v>
      </c>
      <c r="E100" s="12" t="s">
        <v>357</v>
      </c>
      <c r="F100" s="13"/>
      <c r="G100" s="14" t="str">
        <f aca="false">IF(F100="✓",COUNTIF($F$8:F100,"✓"),"")</f>
        <v/>
      </c>
    </row>
    <row r="101" customFormat="false" ht="17.15" hidden="false" customHeight="false" outlineLevel="0" collapsed="false">
      <c r="A101" s="20" t="s">
        <v>298</v>
      </c>
      <c r="B101" s="10" t="s">
        <v>358</v>
      </c>
      <c r="C101" s="11" t="s">
        <v>58</v>
      </c>
      <c r="D101" s="11" t="s">
        <v>359</v>
      </c>
      <c r="E101" s="12" t="s">
        <v>360</v>
      </c>
      <c r="F101" s="13"/>
      <c r="G101" s="14" t="str">
        <f aca="false">IF(F101="✓",COUNTIF($F$8:F101,"✓"),"")</f>
        <v/>
      </c>
    </row>
    <row r="102" customFormat="false" ht="17.15" hidden="false" customHeight="false" outlineLevel="0" collapsed="false">
      <c r="A102" s="20" t="s">
        <v>298</v>
      </c>
      <c r="B102" s="10" t="s">
        <v>361</v>
      </c>
      <c r="C102" s="11" t="s">
        <v>362</v>
      </c>
      <c r="D102" s="11" t="s">
        <v>363</v>
      </c>
      <c r="E102" s="12" t="s">
        <v>364</v>
      </c>
      <c r="F102" s="13"/>
      <c r="G102" s="14" t="str">
        <f aca="false">IF(F102="✓",COUNTIF($F$8:F102,"✓"),"")</f>
        <v/>
      </c>
    </row>
    <row r="103" customFormat="false" ht="17.15" hidden="false" customHeight="false" outlineLevel="0" collapsed="false">
      <c r="A103" s="21" t="s">
        <v>365</v>
      </c>
      <c r="B103" s="10" t="s">
        <v>366</v>
      </c>
      <c r="C103" s="11" t="s">
        <v>44</v>
      </c>
      <c r="D103" s="11" t="s">
        <v>367</v>
      </c>
      <c r="E103" s="12" t="s">
        <v>368</v>
      </c>
      <c r="F103" s="13" t="s">
        <v>22</v>
      </c>
      <c r="G103" s="14" t="n">
        <f aca="false">IF(F103="✓",COUNTIF($F$8:F103,"✓"),"")</f>
        <v>5</v>
      </c>
    </row>
    <row r="104" customFormat="false" ht="17.15" hidden="false" customHeight="false" outlineLevel="0" collapsed="false">
      <c r="A104" s="21" t="s">
        <v>365</v>
      </c>
      <c r="B104" s="10" t="s">
        <v>369</v>
      </c>
      <c r="C104" s="11" t="s">
        <v>370</v>
      </c>
      <c r="D104" s="11" t="s">
        <v>371</v>
      </c>
      <c r="E104" s="12" t="s">
        <v>372</v>
      </c>
      <c r="F104" s="13"/>
      <c r="G104" s="14" t="str">
        <f aca="false">IF(F104="✓",COUNTIF($F$8:F104,"✓"),"")</f>
        <v/>
      </c>
    </row>
    <row r="105" customFormat="false" ht="17.15" hidden="false" customHeight="false" outlineLevel="0" collapsed="false">
      <c r="A105" s="21" t="s">
        <v>365</v>
      </c>
      <c r="B105" s="10" t="s">
        <v>373</v>
      </c>
      <c r="C105" s="11" t="s">
        <v>269</v>
      </c>
      <c r="D105" s="11" t="s">
        <v>374</v>
      </c>
      <c r="E105" s="12" t="s">
        <v>375</v>
      </c>
      <c r="F105" s="13"/>
      <c r="G105" s="14" t="str">
        <f aca="false">IF(F105="✓",COUNTIF($F$8:F105,"✓"),"")</f>
        <v/>
      </c>
    </row>
    <row r="106" customFormat="false" ht="17.15" hidden="false" customHeight="false" outlineLevel="0" collapsed="false">
      <c r="A106" s="21" t="s">
        <v>365</v>
      </c>
      <c r="B106" s="10" t="s">
        <v>376</v>
      </c>
      <c r="C106" s="11" t="s">
        <v>58</v>
      </c>
      <c r="D106" s="11" t="s">
        <v>377</v>
      </c>
      <c r="E106" s="12" t="s">
        <v>378</v>
      </c>
      <c r="F106" s="13"/>
      <c r="G106" s="14" t="str">
        <f aca="false">IF(F106="✓",COUNTIF($F$8:F106,"✓"),"")</f>
        <v/>
      </c>
    </row>
    <row r="107" customFormat="false" ht="17.15" hidden="false" customHeight="false" outlineLevel="0" collapsed="false">
      <c r="A107" s="21" t="s">
        <v>365</v>
      </c>
      <c r="B107" s="10" t="s">
        <v>379</v>
      </c>
      <c r="C107" s="11" t="s">
        <v>58</v>
      </c>
      <c r="D107" s="11" t="s">
        <v>380</v>
      </c>
      <c r="E107" s="12" t="s">
        <v>381</v>
      </c>
      <c r="F107" s="13"/>
      <c r="G107" s="14" t="str">
        <f aca="false">IF(F107="✓",COUNTIF($F$8:F107,"✓"),"")</f>
        <v/>
      </c>
    </row>
    <row r="108" customFormat="false" ht="17.15" hidden="false" customHeight="false" outlineLevel="0" collapsed="false">
      <c r="A108" s="21" t="s">
        <v>365</v>
      </c>
      <c r="B108" s="10" t="s">
        <v>382</v>
      </c>
      <c r="C108" s="11" t="s">
        <v>383</v>
      </c>
      <c r="D108" s="11" t="s">
        <v>384</v>
      </c>
      <c r="E108" s="12" t="s">
        <v>385</v>
      </c>
      <c r="F108" s="13"/>
      <c r="G108" s="14" t="str">
        <f aca="false">IF(F108="✓",COUNTIF($F$8:F108,"✓"),"")</f>
        <v/>
      </c>
    </row>
    <row r="109" customFormat="false" ht="17.15" hidden="false" customHeight="false" outlineLevel="0" collapsed="false">
      <c r="A109" s="21" t="s">
        <v>365</v>
      </c>
      <c r="B109" s="10" t="s">
        <v>386</v>
      </c>
      <c r="C109" s="11" t="s">
        <v>58</v>
      </c>
      <c r="D109" s="11" t="s">
        <v>387</v>
      </c>
      <c r="E109" s="12" t="s">
        <v>388</v>
      </c>
      <c r="F109" s="13"/>
      <c r="G109" s="14" t="str">
        <f aca="false">IF(F109="✓",COUNTIF($F$8:F109,"✓"),"")</f>
        <v/>
      </c>
    </row>
    <row r="110" customFormat="false" ht="17.15" hidden="false" customHeight="false" outlineLevel="0" collapsed="false">
      <c r="A110" s="21" t="s">
        <v>365</v>
      </c>
      <c r="B110" s="10" t="s">
        <v>389</v>
      </c>
      <c r="C110" s="11" t="s">
        <v>349</v>
      </c>
      <c r="D110" s="11" t="s">
        <v>390</v>
      </c>
      <c r="E110" s="12" t="s">
        <v>391</v>
      </c>
      <c r="F110" s="13"/>
      <c r="G110" s="14" t="str">
        <f aca="false">IF(F110="✓",COUNTIF($F$8:F110,"✓"),"")</f>
        <v/>
      </c>
    </row>
    <row r="111" customFormat="false" ht="17.15" hidden="false" customHeight="false" outlineLevel="0" collapsed="false">
      <c r="A111" s="21" t="s">
        <v>365</v>
      </c>
      <c r="B111" s="10" t="s">
        <v>392</v>
      </c>
      <c r="C111" s="11" t="s">
        <v>238</v>
      </c>
      <c r="D111" s="11" t="s">
        <v>393</v>
      </c>
      <c r="E111" s="12" t="s">
        <v>394</v>
      </c>
      <c r="F111" s="13"/>
      <c r="G111" s="14" t="str">
        <f aca="false">IF(F111="✓",COUNTIF($F$8:F111,"✓"),"")</f>
        <v/>
      </c>
    </row>
    <row r="112" customFormat="false" ht="17.15" hidden="false" customHeight="false" outlineLevel="0" collapsed="false">
      <c r="A112" s="21" t="s">
        <v>365</v>
      </c>
      <c r="B112" s="10" t="s">
        <v>395</v>
      </c>
      <c r="C112" s="11" t="s">
        <v>58</v>
      </c>
      <c r="D112" s="11" t="s">
        <v>396</v>
      </c>
      <c r="E112" s="12" t="s">
        <v>397</v>
      </c>
      <c r="F112" s="13"/>
      <c r="G112" s="14" t="str">
        <f aca="false">IF(F112="✓",COUNTIF($F$8:F112,"✓"),"")</f>
        <v/>
      </c>
    </row>
    <row r="113" customFormat="false" ht="17.15" hidden="false" customHeight="false" outlineLevel="0" collapsed="false">
      <c r="A113" s="21" t="s">
        <v>365</v>
      </c>
      <c r="B113" s="10" t="s">
        <v>398</v>
      </c>
      <c r="C113" s="11" t="s">
        <v>58</v>
      </c>
      <c r="D113" s="11" t="s">
        <v>399</v>
      </c>
      <c r="E113" s="12" t="s">
        <v>400</v>
      </c>
      <c r="F113" s="13"/>
      <c r="G113" s="14" t="str">
        <f aca="false">IF(F113="✓",COUNTIF($F$8:F113,"✓"),"")</f>
        <v/>
      </c>
    </row>
    <row r="114" customFormat="false" ht="17.15" hidden="false" customHeight="false" outlineLevel="0" collapsed="false">
      <c r="A114" s="21" t="s">
        <v>365</v>
      </c>
      <c r="B114" s="10" t="s">
        <v>401</v>
      </c>
      <c r="C114" s="11" t="s">
        <v>58</v>
      </c>
      <c r="D114" s="11" t="s">
        <v>402</v>
      </c>
      <c r="E114" s="12" t="s">
        <v>403</v>
      </c>
      <c r="F114" s="13"/>
      <c r="G114" s="14" t="str">
        <f aca="false">IF(F114="✓",COUNTIF($F$8:F114,"✓"),"")</f>
        <v/>
      </c>
    </row>
    <row r="115" customFormat="false" ht="17.15" hidden="false" customHeight="false" outlineLevel="0" collapsed="false">
      <c r="A115" s="21" t="s">
        <v>365</v>
      </c>
      <c r="B115" s="10" t="s">
        <v>404</v>
      </c>
      <c r="C115" s="11" t="s">
        <v>58</v>
      </c>
      <c r="D115" s="11" t="s">
        <v>405</v>
      </c>
      <c r="E115" s="12" t="s">
        <v>406</v>
      </c>
      <c r="F115" s="13"/>
      <c r="G115" s="14" t="str">
        <f aca="false">IF(F115="✓",COUNTIF($F$8:F115,"✓"),"")</f>
        <v/>
      </c>
    </row>
    <row r="116" customFormat="false" ht="17.15" hidden="false" customHeight="false" outlineLevel="0" collapsed="false">
      <c r="A116" s="21" t="s">
        <v>365</v>
      </c>
      <c r="B116" s="10" t="s">
        <v>407</v>
      </c>
      <c r="C116" s="11" t="s">
        <v>58</v>
      </c>
      <c r="D116" s="11" t="s">
        <v>408</v>
      </c>
      <c r="E116" s="12" t="s">
        <v>409</v>
      </c>
      <c r="F116" s="13"/>
      <c r="G116" s="14" t="str">
        <f aca="false">IF(F116="✓",COUNTIF($F$8:F116,"✓"),"")</f>
        <v/>
      </c>
    </row>
    <row r="117" customFormat="false" ht="17.15" hidden="false" customHeight="false" outlineLevel="0" collapsed="false">
      <c r="A117" s="21" t="s">
        <v>365</v>
      </c>
      <c r="B117" s="10" t="s">
        <v>410</v>
      </c>
      <c r="C117" s="11" t="s">
        <v>193</v>
      </c>
      <c r="D117" s="11" t="s">
        <v>183</v>
      </c>
      <c r="E117" s="12" t="s">
        <v>411</v>
      </c>
      <c r="F117" s="13"/>
      <c r="G117" s="14" t="str">
        <f aca="false">IF(F117="✓",COUNTIF($F$8:F117,"✓"),"")</f>
        <v/>
      </c>
    </row>
    <row r="118" customFormat="false" ht="17.15" hidden="false" customHeight="false" outlineLevel="0" collapsed="false">
      <c r="A118" s="21" t="s">
        <v>365</v>
      </c>
      <c r="B118" s="10" t="s">
        <v>412</v>
      </c>
      <c r="C118" s="11" t="s">
        <v>349</v>
      </c>
      <c r="D118" s="11" t="s">
        <v>413</v>
      </c>
      <c r="E118" s="12" t="s">
        <v>414</v>
      </c>
      <c r="F118" s="13"/>
      <c r="G118" s="14" t="str">
        <f aca="false">IF(F118="✓",COUNTIF($F$8:F118,"✓"),"")</f>
        <v/>
      </c>
    </row>
    <row r="119" customFormat="false" ht="17.15" hidden="false" customHeight="false" outlineLevel="0" collapsed="false">
      <c r="A119" s="21" t="s">
        <v>365</v>
      </c>
      <c r="B119" s="10" t="s">
        <v>415</v>
      </c>
      <c r="C119" s="11" t="s">
        <v>416</v>
      </c>
      <c r="D119" s="11" t="s">
        <v>417</v>
      </c>
      <c r="E119" s="12" t="s">
        <v>418</v>
      </c>
      <c r="F119" s="13"/>
      <c r="G119" s="14" t="str">
        <f aca="false">IF(F119="✓",COUNTIF($F$8:F119,"✓"),"")</f>
        <v/>
      </c>
    </row>
    <row r="120" customFormat="false" ht="17.15" hidden="false" customHeight="false" outlineLevel="0" collapsed="false">
      <c r="A120" s="21" t="s">
        <v>365</v>
      </c>
      <c r="B120" s="10" t="s">
        <v>419</v>
      </c>
      <c r="C120" s="11" t="s">
        <v>420</v>
      </c>
      <c r="D120" s="11" t="s">
        <v>421</v>
      </c>
      <c r="E120" s="12" t="s">
        <v>422</v>
      </c>
      <c r="F120" s="13"/>
      <c r="G120" s="14" t="str">
        <f aca="false">IF(F120="✓",COUNTIF($F$8:F120,"✓"),"")</f>
        <v/>
      </c>
    </row>
    <row r="121" customFormat="false" ht="17.15" hidden="false" customHeight="false" outlineLevel="0" collapsed="false">
      <c r="A121" s="21" t="s">
        <v>365</v>
      </c>
      <c r="B121" s="10" t="s">
        <v>423</v>
      </c>
      <c r="C121" s="11" t="s">
        <v>119</v>
      </c>
      <c r="D121" s="11" t="s">
        <v>424</v>
      </c>
      <c r="E121" s="12" t="s">
        <v>425</v>
      </c>
      <c r="F121" s="13"/>
      <c r="G121" s="14" t="str">
        <f aca="false">IF(F121="✓",COUNTIF($F$8:F121,"✓"),"")</f>
        <v/>
      </c>
    </row>
    <row r="122" customFormat="false" ht="17.15" hidden="false" customHeight="false" outlineLevel="0" collapsed="false">
      <c r="A122" s="22" t="s">
        <v>426</v>
      </c>
      <c r="B122" s="10" t="s">
        <v>427</v>
      </c>
      <c r="C122" s="11" t="s">
        <v>58</v>
      </c>
      <c r="D122" s="11" t="s">
        <v>428</v>
      </c>
      <c r="E122" s="12" t="s">
        <v>429</v>
      </c>
      <c r="F122" s="13"/>
      <c r="G122" s="14" t="str">
        <f aca="false">IF(F122="✓",COUNTIF($F$8:F122,"✓"),"")</f>
        <v/>
      </c>
    </row>
    <row r="123" customFormat="false" ht="17.15" hidden="false" customHeight="false" outlineLevel="0" collapsed="false">
      <c r="A123" s="22" t="s">
        <v>426</v>
      </c>
      <c r="B123" s="10" t="s">
        <v>430</v>
      </c>
      <c r="C123" s="11" t="s">
        <v>238</v>
      </c>
      <c r="D123" s="11" t="s">
        <v>431</v>
      </c>
      <c r="E123" s="12" t="s">
        <v>432</v>
      </c>
      <c r="F123" s="13"/>
      <c r="G123" s="14" t="str">
        <f aca="false">IF(F123="✓",COUNTIF($F$8:F123,"✓"),"")</f>
        <v/>
      </c>
    </row>
    <row r="124" customFormat="false" ht="17.15" hidden="false" customHeight="false" outlineLevel="0" collapsed="false">
      <c r="A124" s="22" t="s">
        <v>426</v>
      </c>
      <c r="B124" s="10" t="s">
        <v>433</v>
      </c>
      <c r="C124" s="11" t="s">
        <v>383</v>
      </c>
      <c r="D124" s="11" t="s">
        <v>434</v>
      </c>
      <c r="E124" s="12" t="s">
        <v>435</v>
      </c>
      <c r="F124" s="13"/>
      <c r="G124" s="14" t="str">
        <f aca="false">IF(F124="✓",COUNTIF($F$8:F124,"✓"),"")</f>
        <v/>
      </c>
    </row>
    <row r="125" customFormat="false" ht="17.15" hidden="false" customHeight="false" outlineLevel="0" collapsed="false">
      <c r="A125" s="22" t="s">
        <v>426</v>
      </c>
      <c r="B125" s="10" t="s">
        <v>436</v>
      </c>
      <c r="C125" s="11" t="s">
        <v>437</v>
      </c>
      <c r="D125" s="11" t="s">
        <v>438</v>
      </c>
      <c r="E125" s="12" t="s">
        <v>439</v>
      </c>
      <c r="F125" s="13"/>
      <c r="G125" s="14" t="str">
        <f aca="false">IF(F125="✓",COUNTIF($F$8:F125,"✓"),"")</f>
        <v/>
      </c>
    </row>
    <row r="126" customFormat="false" ht="17.15" hidden="false" customHeight="false" outlineLevel="0" collapsed="false">
      <c r="A126" s="22" t="s">
        <v>426</v>
      </c>
      <c r="B126" s="10" t="s">
        <v>440</v>
      </c>
      <c r="C126" s="11" t="s">
        <v>441</v>
      </c>
      <c r="D126" s="11" t="s">
        <v>442</v>
      </c>
      <c r="E126" s="12" t="s">
        <v>443</v>
      </c>
      <c r="F126" s="13"/>
      <c r="G126" s="14" t="str">
        <f aca="false">IF(F126="✓",COUNTIF($F$8:F126,"✓"),"")</f>
        <v/>
      </c>
    </row>
    <row r="127" customFormat="false" ht="17.15" hidden="false" customHeight="false" outlineLevel="0" collapsed="false">
      <c r="A127" s="22" t="s">
        <v>426</v>
      </c>
      <c r="B127" s="10" t="s">
        <v>444</v>
      </c>
      <c r="C127" s="11" t="s">
        <v>58</v>
      </c>
      <c r="D127" s="11" t="s">
        <v>445</v>
      </c>
      <c r="E127" s="12" t="s">
        <v>446</v>
      </c>
      <c r="F127" s="13"/>
      <c r="G127" s="14" t="str">
        <f aca="false">IF(F127="✓",COUNTIF($F$8:F127,"✓"),"")</f>
        <v/>
      </c>
    </row>
    <row r="128" customFormat="false" ht="17.15" hidden="false" customHeight="false" outlineLevel="0" collapsed="false">
      <c r="A128" s="22" t="s">
        <v>426</v>
      </c>
      <c r="B128" s="10" t="s">
        <v>447</v>
      </c>
      <c r="C128" s="11" t="s">
        <v>58</v>
      </c>
      <c r="D128" s="11" t="s">
        <v>448</v>
      </c>
      <c r="E128" s="12" t="s">
        <v>449</v>
      </c>
      <c r="F128" s="13"/>
      <c r="G128" s="14" t="str">
        <f aca="false">IF(F128="✓",COUNTIF($F$8:F128,"✓"),"")</f>
        <v/>
      </c>
    </row>
    <row r="129" customFormat="false" ht="17.15" hidden="false" customHeight="false" outlineLevel="0" collapsed="false">
      <c r="A129" s="22" t="s">
        <v>426</v>
      </c>
      <c r="B129" s="10" t="s">
        <v>450</v>
      </c>
      <c r="C129" s="11" t="s">
        <v>58</v>
      </c>
      <c r="D129" s="11" t="s">
        <v>451</v>
      </c>
      <c r="E129" s="12" t="s">
        <v>452</v>
      </c>
      <c r="F129" s="13"/>
      <c r="G129" s="14" t="str">
        <f aca="false">IF(F129="✓",COUNTIF($F$8:F129,"✓"),"")</f>
        <v/>
      </c>
    </row>
    <row r="130" customFormat="false" ht="17.15" hidden="false" customHeight="false" outlineLevel="0" collapsed="false">
      <c r="A130" s="22" t="s">
        <v>426</v>
      </c>
      <c r="B130" s="10" t="s">
        <v>453</v>
      </c>
      <c r="C130" s="11" t="s">
        <v>283</v>
      </c>
      <c r="D130" s="11" t="s">
        <v>454</v>
      </c>
      <c r="E130" s="12" t="s">
        <v>455</v>
      </c>
      <c r="F130" s="13"/>
      <c r="G130" s="14" t="str">
        <f aca="false">IF(F130="✓",COUNTIF($F$8:F130,"✓"),"")</f>
        <v/>
      </c>
    </row>
    <row r="131" customFormat="false" ht="17.15" hidden="false" customHeight="false" outlineLevel="0" collapsed="false">
      <c r="A131" s="22" t="s">
        <v>426</v>
      </c>
      <c r="B131" s="10" t="s">
        <v>456</v>
      </c>
      <c r="C131" s="11" t="s">
        <v>58</v>
      </c>
      <c r="D131" s="11" t="s">
        <v>457</v>
      </c>
      <c r="E131" s="12" t="s">
        <v>458</v>
      </c>
      <c r="F131" s="13"/>
      <c r="G131" s="14" t="str">
        <f aca="false">IF(F131="✓",COUNTIF($F$8:F131,"✓"),"")</f>
        <v/>
      </c>
    </row>
    <row r="132" customFormat="false" ht="17.15" hidden="false" customHeight="false" outlineLevel="0" collapsed="false">
      <c r="A132" s="22" t="s">
        <v>426</v>
      </c>
      <c r="B132" s="10" t="s">
        <v>459</v>
      </c>
      <c r="C132" s="11" t="s">
        <v>349</v>
      </c>
      <c r="D132" s="11" t="s">
        <v>460</v>
      </c>
      <c r="E132" s="12" t="s">
        <v>461</v>
      </c>
      <c r="F132" s="13"/>
      <c r="G132" s="14" t="str">
        <f aca="false">IF(F132="✓",COUNTIF($F$8:F132,"✓"),"")</f>
        <v/>
      </c>
    </row>
    <row r="133" customFormat="false" ht="17.15" hidden="false" customHeight="false" outlineLevel="0" collapsed="false">
      <c r="A133" s="22" t="s">
        <v>426</v>
      </c>
      <c r="B133" s="10" t="s">
        <v>462</v>
      </c>
      <c r="C133" s="11" t="s">
        <v>58</v>
      </c>
      <c r="D133" s="11" t="s">
        <v>463</v>
      </c>
      <c r="E133" s="12" t="s">
        <v>464</v>
      </c>
      <c r="F133" s="13"/>
      <c r="G133" s="14" t="str">
        <f aca="false">IF(F133="✓",COUNTIF($F$8:F133,"✓"),"")</f>
        <v/>
      </c>
    </row>
    <row r="134" customFormat="false" ht="17.15" hidden="false" customHeight="false" outlineLevel="0" collapsed="false">
      <c r="A134" s="22" t="s">
        <v>426</v>
      </c>
      <c r="B134" s="10" t="s">
        <v>465</v>
      </c>
      <c r="C134" s="11" t="s">
        <v>466</v>
      </c>
      <c r="D134" s="11" t="s">
        <v>467</v>
      </c>
      <c r="E134" s="12" t="s">
        <v>468</v>
      </c>
      <c r="F134" s="13"/>
      <c r="G134" s="14" t="str">
        <f aca="false">IF(F134="✓",COUNTIF($F$8:F134,"✓"),"")</f>
        <v/>
      </c>
    </row>
    <row r="135" customFormat="false" ht="17.15" hidden="false" customHeight="false" outlineLevel="0" collapsed="false">
      <c r="A135" s="22" t="s">
        <v>426</v>
      </c>
      <c r="B135" s="10" t="s">
        <v>469</v>
      </c>
      <c r="C135" s="11" t="s">
        <v>58</v>
      </c>
      <c r="D135" s="11" t="s">
        <v>470</v>
      </c>
      <c r="E135" s="12" t="s">
        <v>471</v>
      </c>
      <c r="F135" s="13"/>
      <c r="G135" s="14" t="str">
        <f aca="false">IF(F135="✓",COUNTIF($F$8:F135,"✓"),"")</f>
        <v/>
      </c>
    </row>
    <row r="136" customFormat="false" ht="17.15" hidden="false" customHeight="false" outlineLevel="0" collapsed="false">
      <c r="A136" s="22" t="s">
        <v>426</v>
      </c>
      <c r="B136" s="10" t="s">
        <v>472</v>
      </c>
      <c r="C136" s="11" t="s">
        <v>349</v>
      </c>
      <c r="D136" s="11" t="s">
        <v>473</v>
      </c>
      <c r="E136" s="12" t="s">
        <v>474</v>
      </c>
      <c r="F136" s="13"/>
      <c r="G136" s="14" t="str">
        <f aca="false">IF(F136="✓",COUNTIF($F$8:F136,"✓"),"")</f>
        <v/>
      </c>
    </row>
    <row r="137" customFormat="false" ht="17.15" hidden="false" customHeight="false" outlineLevel="0" collapsed="false">
      <c r="A137" s="22" t="s">
        <v>426</v>
      </c>
      <c r="B137" s="10" t="s">
        <v>475</v>
      </c>
      <c r="C137" s="11" t="s">
        <v>349</v>
      </c>
      <c r="D137" s="11" t="s">
        <v>476</v>
      </c>
      <c r="E137" s="12" t="s">
        <v>477</v>
      </c>
      <c r="F137" s="13"/>
      <c r="G137" s="14" t="str">
        <f aca="false">IF(F137="✓",COUNTIF($F$8:F137,"✓"),"")</f>
        <v/>
      </c>
    </row>
    <row r="138" customFormat="false" ht="17.15" hidden="false" customHeight="false" outlineLevel="0" collapsed="false">
      <c r="A138" s="22" t="s">
        <v>426</v>
      </c>
      <c r="B138" s="10" t="s">
        <v>478</v>
      </c>
      <c r="C138" s="11" t="s">
        <v>420</v>
      </c>
      <c r="D138" s="11" t="s">
        <v>479</v>
      </c>
      <c r="E138" s="12" t="s">
        <v>480</v>
      </c>
      <c r="F138" s="13"/>
      <c r="G138" s="14" t="str">
        <f aca="false">IF(F138="✓",COUNTIF($F$8:F138,"✓"),"")</f>
        <v/>
      </c>
    </row>
    <row r="139" customFormat="false" ht="17.15" hidden="false" customHeight="false" outlineLevel="0" collapsed="false">
      <c r="A139" s="22" t="s">
        <v>426</v>
      </c>
      <c r="B139" s="10" t="s">
        <v>481</v>
      </c>
      <c r="C139" s="11" t="s">
        <v>420</v>
      </c>
      <c r="D139" s="11" t="s">
        <v>482</v>
      </c>
      <c r="E139" s="12" t="s">
        <v>483</v>
      </c>
      <c r="F139" s="13"/>
      <c r="G139" s="14" t="str">
        <f aca="false">IF(F139="✓",COUNTIF($F$8:F139,"✓"),"")</f>
        <v/>
      </c>
    </row>
    <row r="140" customFormat="false" ht="17.15" hidden="false" customHeight="false" outlineLevel="0" collapsed="false">
      <c r="A140" s="22" t="s">
        <v>426</v>
      </c>
      <c r="B140" s="10" t="s">
        <v>484</v>
      </c>
      <c r="C140" s="11" t="s">
        <v>58</v>
      </c>
      <c r="D140" s="11" t="s">
        <v>485</v>
      </c>
      <c r="E140" s="12" t="s">
        <v>486</v>
      </c>
      <c r="F140" s="13"/>
      <c r="G140" s="14" t="str">
        <f aca="false">IF(F140="✓",COUNTIF($F$8:F140,"✓"),"")</f>
        <v/>
      </c>
    </row>
    <row r="141" customFormat="false" ht="17.15" hidden="false" customHeight="false" outlineLevel="0" collapsed="false">
      <c r="A141" s="23" t="s">
        <v>487</v>
      </c>
      <c r="B141" s="10" t="s">
        <v>488</v>
      </c>
      <c r="C141" s="11" t="s">
        <v>58</v>
      </c>
      <c r="D141" s="11" t="s">
        <v>489</v>
      </c>
      <c r="E141" s="12" t="s">
        <v>490</v>
      </c>
      <c r="F141" s="13"/>
      <c r="G141" s="14" t="str">
        <f aca="false">IF(F141="✓",COUNTIF($F$8:F141,"✓"),"")</f>
        <v/>
      </c>
    </row>
    <row r="142" customFormat="false" ht="17.15" hidden="false" customHeight="false" outlineLevel="0" collapsed="false">
      <c r="A142" s="23" t="s">
        <v>487</v>
      </c>
      <c r="B142" s="10" t="s">
        <v>491</v>
      </c>
      <c r="C142" s="11" t="s">
        <v>58</v>
      </c>
      <c r="D142" s="11" t="s">
        <v>492</v>
      </c>
      <c r="E142" s="12" t="s">
        <v>493</v>
      </c>
      <c r="F142" s="13"/>
      <c r="G142" s="14" t="str">
        <f aca="false">IF(F142="✓",COUNTIF($F$8:F142,"✓"),"")</f>
        <v/>
      </c>
    </row>
    <row r="143" customFormat="false" ht="17.15" hidden="false" customHeight="false" outlineLevel="0" collapsed="false">
      <c r="A143" s="23" t="s">
        <v>487</v>
      </c>
      <c r="B143" s="10" t="s">
        <v>494</v>
      </c>
      <c r="C143" s="11" t="s">
        <v>58</v>
      </c>
      <c r="D143" s="11" t="s">
        <v>495</v>
      </c>
      <c r="E143" s="12" t="s">
        <v>496</v>
      </c>
      <c r="F143" s="13"/>
      <c r="G143" s="14" t="str">
        <f aca="false">IF(F143="✓",COUNTIF($F$8:F143,"✓"),"")</f>
        <v/>
      </c>
    </row>
    <row r="144" customFormat="false" ht="17.15" hidden="false" customHeight="false" outlineLevel="0" collapsed="false">
      <c r="A144" s="23" t="s">
        <v>487</v>
      </c>
      <c r="B144" s="10" t="s">
        <v>497</v>
      </c>
      <c r="C144" s="11" t="s">
        <v>58</v>
      </c>
      <c r="D144" s="11" t="s">
        <v>498</v>
      </c>
      <c r="E144" s="12" t="s">
        <v>499</v>
      </c>
      <c r="F144" s="13"/>
      <c r="G144" s="14" t="str">
        <f aca="false">IF(F144="✓",COUNTIF($F$8:F144,"✓"),"")</f>
        <v/>
      </c>
    </row>
    <row r="145" customFormat="false" ht="17.15" hidden="false" customHeight="false" outlineLevel="0" collapsed="false">
      <c r="A145" s="23" t="s">
        <v>487</v>
      </c>
      <c r="B145" s="10" t="s">
        <v>500</v>
      </c>
      <c r="C145" s="11" t="s">
        <v>58</v>
      </c>
      <c r="D145" s="11" t="s">
        <v>501</v>
      </c>
      <c r="E145" s="12" t="s">
        <v>502</v>
      </c>
      <c r="F145" s="13"/>
      <c r="G145" s="14" t="str">
        <f aca="false">IF(F145="✓",COUNTIF($F$8:F145,"✓"),"")</f>
        <v/>
      </c>
    </row>
    <row r="146" customFormat="false" ht="17.15" hidden="false" customHeight="false" outlineLevel="0" collapsed="false">
      <c r="A146" s="23" t="s">
        <v>487</v>
      </c>
      <c r="B146" s="10" t="s">
        <v>503</v>
      </c>
      <c r="C146" s="11" t="s">
        <v>504</v>
      </c>
      <c r="D146" s="11" t="s">
        <v>505</v>
      </c>
      <c r="E146" s="12" t="s">
        <v>506</v>
      </c>
      <c r="F146" s="13"/>
      <c r="G146" s="14" t="str">
        <f aca="false">IF(F146="✓",COUNTIF($F$8:F146,"✓"),"")</f>
        <v/>
      </c>
    </row>
    <row r="147" customFormat="false" ht="17.15" hidden="false" customHeight="false" outlineLevel="0" collapsed="false">
      <c r="A147" s="23" t="s">
        <v>487</v>
      </c>
      <c r="B147" s="10" t="s">
        <v>507</v>
      </c>
      <c r="C147" s="11" t="s">
        <v>508</v>
      </c>
      <c r="D147" s="11" t="s">
        <v>509</v>
      </c>
      <c r="E147" s="12" t="s">
        <v>510</v>
      </c>
      <c r="F147" s="13"/>
      <c r="G147" s="14" t="str">
        <f aca="false">IF(F147="✓",COUNTIF($F$8:F147,"✓"),"")</f>
        <v/>
      </c>
    </row>
    <row r="148" customFormat="false" ht="17.15" hidden="false" customHeight="false" outlineLevel="0" collapsed="false">
      <c r="A148" s="23" t="s">
        <v>487</v>
      </c>
      <c r="B148" s="10" t="s">
        <v>511</v>
      </c>
      <c r="C148" s="11" t="s">
        <v>504</v>
      </c>
      <c r="D148" s="11" t="s">
        <v>512</v>
      </c>
      <c r="E148" s="12" t="s">
        <v>513</v>
      </c>
      <c r="F148" s="13"/>
      <c r="G148" s="14" t="str">
        <f aca="false">IF(F148="✓",COUNTIF($F$8:F148,"✓"),"")</f>
        <v/>
      </c>
    </row>
    <row r="149" customFormat="false" ht="17.15" hidden="false" customHeight="false" outlineLevel="0" collapsed="false">
      <c r="A149" s="23" t="s">
        <v>487</v>
      </c>
      <c r="B149" s="10" t="s">
        <v>514</v>
      </c>
      <c r="C149" s="11" t="s">
        <v>238</v>
      </c>
      <c r="D149" s="11" t="s">
        <v>515</v>
      </c>
      <c r="E149" s="12" t="s">
        <v>516</v>
      </c>
      <c r="F149" s="13"/>
      <c r="G149" s="14" t="str">
        <f aca="false">IF(F149="✓",COUNTIF($F$8:F149,"✓"),"")</f>
        <v/>
      </c>
    </row>
    <row r="150" customFormat="false" ht="17.15" hidden="false" customHeight="false" outlineLevel="0" collapsed="false">
      <c r="A150" s="23" t="s">
        <v>487</v>
      </c>
      <c r="B150" s="10" t="s">
        <v>517</v>
      </c>
      <c r="C150" s="11" t="s">
        <v>504</v>
      </c>
      <c r="D150" s="11" t="s">
        <v>518</v>
      </c>
      <c r="E150" s="12" t="s">
        <v>519</v>
      </c>
      <c r="F150" s="13"/>
      <c r="G150" s="14" t="str">
        <f aca="false">IF(F150="✓",COUNTIF($F$8:F150,"✓"),"")</f>
        <v/>
      </c>
    </row>
    <row r="151" customFormat="false" ht="17.15" hidden="false" customHeight="false" outlineLevel="0" collapsed="false">
      <c r="A151" s="23" t="s">
        <v>487</v>
      </c>
      <c r="B151" s="10" t="s">
        <v>520</v>
      </c>
      <c r="C151" s="11" t="s">
        <v>504</v>
      </c>
      <c r="D151" s="11" t="s">
        <v>521</v>
      </c>
      <c r="E151" s="12" t="s">
        <v>522</v>
      </c>
      <c r="F151" s="13"/>
      <c r="G151" s="14" t="str">
        <f aca="false">IF(F151="✓",COUNTIF($F$8:F151,"✓"),"")</f>
        <v/>
      </c>
    </row>
    <row r="152" customFormat="false" ht="17.15" hidden="false" customHeight="false" outlineLevel="0" collapsed="false">
      <c r="A152" s="23" t="s">
        <v>487</v>
      </c>
      <c r="B152" s="10" t="s">
        <v>523</v>
      </c>
      <c r="C152" s="11" t="s">
        <v>420</v>
      </c>
      <c r="D152" s="11" t="s">
        <v>524</v>
      </c>
      <c r="E152" s="12" t="s">
        <v>525</v>
      </c>
      <c r="F152" s="13"/>
      <c r="G152" s="14" t="str">
        <f aca="false">IF(F152="✓",COUNTIF($F$8:F152,"✓"),"")</f>
        <v/>
      </c>
    </row>
    <row r="153" customFormat="false" ht="17.15" hidden="false" customHeight="false" outlineLevel="0" collapsed="false">
      <c r="A153" s="23" t="s">
        <v>487</v>
      </c>
      <c r="B153" s="10" t="s">
        <v>526</v>
      </c>
      <c r="C153" s="11" t="s">
        <v>349</v>
      </c>
      <c r="D153" s="11" t="s">
        <v>527</v>
      </c>
      <c r="E153" s="12" t="s">
        <v>528</v>
      </c>
      <c r="F153" s="13"/>
      <c r="G153" s="14" t="str">
        <f aca="false">IF(F153="✓",COUNTIF($F$8:F153,"✓"),"")</f>
        <v/>
      </c>
    </row>
    <row r="154" customFormat="false" ht="17.15" hidden="false" customHeight="false" outlineLevel="0" collapsed="false">
      <c r="A154" s="23" t="s">
        <v>487</v>
      </c>
      <c r="B154" s="10" t="s">
        <v>529</v>
      </c>
      <c r="C154" s="11" t="s">
        <v>504</v>
      </c>
      <c r="D154" s="11" t="s">
        <v>530</v>
      </c>
      <c r="E154" s="12" t="s">
        <v>531</v>
      </c>
      <c r="F154" s="13"/>
      <c r="G154" s="14" t="str">
        <f aca="false">IF(F154="✓",COUNTIF($F$8:F154,"✓"),"")</f>
        <v/>
      </c>
    </row>
    <row r="155" customFormat="false" ht="17.15" hidden="false" customHeight="false" outlineLevel="0" collapsed="false">
      <c r="A155" s="23" t="s">
        <v>487</v>
      </c>
      <c r="B155" s="10" t="s">
        <v>532</v>
      </c>
      <c r="C155" s="11" t="s">
        <v>504</v>
      </c>
      <c r="D155" s="11" t="s">
        <v>533</v>
      </c>
      <c r="E155" s="12" t="s">
        <v>534</v>
      </c>
      <c r="F155" s="13"/>
      <c r="G155" s="14" t="str">
        <f aca="false">IF(F155="✓",COUNTIF($F$8:F155,"✓"),"")</f>
        <v/>
      </c>
    </row>
    <row r="156" customFormat="false" ht="17.15" hidden="false" customHeight="false" outlineLevel="0" collapsed="false">
      <c r="A156" s="23" t="s">
        <v>487</v>
      </c>
      <c r="B156" s="10" t="s">
        <v>535</v>
      </c>
      <c r="C156" s="11" t="s">
        <v>420</v>
      </c>
      <c r="D156" s="11" t="s">
        <v>536</v>
      </c>
      <c r="E156" s="12" t="s">
        <v>537</v>
      </c>
      <c r="F156" s="13"/>
      <c r="G156" s="14" t="str">
        <f aca="false">IF(F156="✓",COUNTIF($F$8:F156,"✓"),"")</f>
        <v/>
      </c>
    </row>
    <row r="157" customFormat="false" ht="17.15" hidden="false" customHeight="false" outlineLevel="0" collapsed="false">
      <c r="A157" s="23" t="s">
        <v>487</v>
      </c>
      <c r="B157" s="10" t="s">
        <v>538</v>
      </c>
      <c r="C157" s="11" t="s">
        <v>539</v>
      </c>
      <c r="D157" s="11" t="s">
        <v>540</v>
      </c>
      <c r="E157" s="12" t="s">
        <v>541</v>
      </c>
      <c r="F157" s="13"/>
      <c r="G157" s="14" t="str">
        <f aca="false">IF(F157="✓",COUNTIF($F$8:F157,"✓"),"")</f>
        <v/>
      </c>
    </row>
    <row r="158" customFormat="false" ht="17.15" hidden="false" customHeight="false" outlineLevel="0" collapsed="false">
      <c r="A158" s="23" t="s">
        <v>487</v>
      </c>
      <c r="B158" s="10" t="s">
        <v>542</v>
      </c>
      <c r="C158" s="11" t="s">
        <v>58</v>
      </c>
      <c r="D158" s="11" t="s">
        <v>543</v>
      </c>
      <c r="E158" s="12" t="s">
        <v>544</v>
      </c>
      <c r="F158" s="13"/>
      <c r="G158" s="14" t="str">
        <f aca="false">IF(F158="✓",COUNTIF($F$8:F158,"✓"),"")</f>
        <v/>
      </c>
    </row>
    <row r="159" customFormat="false" ht="17.15" hidden="false" customHeight="false" outlineLevel="0" collapsed="false">
      <c r="A159" s="23" t="s">
        <v>487</v>
      </c>
      <c r="B159" s="10" t="s">
        <v>545</v>
      </c>
      <c r="C159" s="11" t="s">
        <v>504</v>
      </c>
      <c r="D159" s="11" t="s">
        <v>546</v>
      </c>
      <c r="E159" s="12" t="s">
        <v>547</v>
      </c>
      <c r="F159" s="13"/>
      <c r="G159" s="14" t="str">
        <f aca="false">IF(F159="✓",COUNTIF($F$8:F159,"✓"),"")</f>
        <v/>
      </c>
    </row>
    <row r="160" customFormat="false" ht="17.15" hidden="false" customHeight="false" outlineLevel="0" collapsed="false">
      <c r="A160" s="24" t="s">
        <v>548</v>
      </c>
      <c r="B160" s="10" t="s">
        <v>549</v>
      </c>
      <c r="C160" s="11" t="s">
        <v>58</v>
      </c>
      <c r="D160" s="11" t="s">
        <v>550</v>
      </c>
      <c r="E160" s="12" t="s">
        <v>551</v>
      </c>
      <c r="F160" s="13" t="s">
        <v>22</v>
      </c>
      <c r="G160" s="14" t="n">
        <f aca="false">IF(F160="✓",COUNTIF($F$8:F160,"✓"),"")</f>
        <v>6</v>
      </c>
    </row>
    <row r="161" customFormat="false" ht="17.15" hidden="false" customHeight="false" outlineLevel="0" collapsed="false">
      <c r="A161" s="24" t="s">
        <v>548</v>
      </c>
      <c r="B161" s="10" t="s">
        <v>552</v>
      </c>
      <c r="C161" s="11" t="s">
        <v>58</v>
      </c>
      <c r="D161" s="11" t="s">
        <v>553</v>
      </c>
      <c r="E161" s="12" t="s">
        <v>554</v>
      </c>
      <c r="F161" s="13"/>
      <c r="G161" s="14" t="str">
        <f aca="false">IF(F161="✓",COUNTIF($F$8:F161,"✓"),"")</f>
        <v/>
      </c>
    </row>
    <row r="162" customFormat="false" ht="17.15" hidden="false" customHeight="false" outlineLevel="0" collapsed="false">
      <c r="A162" s="24" t="s">
        <v>548</v>
      </c>
      <c r="B162" s="10" t="s">
        <v>555</v>
      </c>
      <c r="C162" s="11" t="s">
        <v>556</v>
      </c>
      <c r="D162" s="11" t="s">
        <v>557</v>
      </c>
      <c r="E162" s="12" t="s">
        <v>558</v>
      </c>
      <c r="F162" s="13"/>
      <c r="G162" s="14" t="str">
        <f aca="false">IF(F162="✓",COUNTIF($F$8:F162,"✓"),"")</f>
        <v/>
      </c>
    </row>
    <row r="163" customFormat="false" ht="17.15" hidden="false" customHeight="false" outlineLevel="0" collapsed="false">
      <c r="A163" s="24" t="s">
        <v>548</v>
      </c>
      <c r="B163" s="10" t="s">
        <v>559</v>
      </c>
      <c r="C163" s="11" t="s">
        <v>58</v>
      </c>
      <c r="D163" s="11" t="s">
        <v>560</v>
      </c>
      <c r="E163" s="12" t="s">
        <v>561</v>
      </c>
      <c r="F163" s="13"/>
      <c r="G163" s="14" t="str">
        <f aca="false">IF(F163="✓",COUNTIF($F$8:F163,"✓"),"")</f>
        <v/>
      </c>
    </row>
    <row r="164" customFormat="false" ht="17.15" hidden="false" customHeight="false" outlineLevel="0" collapsed="false">
      <c r="A164" s="24" t="s">
        <v>548</v>
      </c>
      <c r="B164" s="10" t="s">
        <v>562</v>
      </c>
      <c r="C164" s="11" t="s">
        <v>119</v>
      </c>
      <c r="D164" s="11" t="s">
        <v>563</v>
      </c>
      <c r="E164" s="12" t="s">
        <v>564</v>
      </c>
      <c r="F164" s="13"/>
      <c r="G164" s="14" t="str">
        <f aca="false">IF(F164="✓",COUNTIF($F$8:F164,"✓"),"")</f>
        <v/>
      </c>
    </row>
    <row r="165" customFormat="false" ht="17.15" hidden="false" customHeight="false" outlineLevel="0" collapsed="false">
      <c r="A165" s="24" t="s">
        <v>548</v>
      </c>
      <c r="B165" s="10" t="s">
        <v>565</v>
      </c>
      <c r="C165" s="11" t="s">
        <v>420</v>
      </c>
      <c r="D165" s="11" t="s">
        <v>566</v>
      </c>
      <c r="E165" s="12" t="s">
        <v>567</v>
      </c>
      <c r="F165" s="13"/>
      <c r="G165" s="14" t="str">
        <f aca="false">IF(F165="✓",COUNTIF($F$8:F165,"✓"),"")</f>
        <v/>
      </c>
    </row>
    <row r="166" customFormat="false" ht="17.15" hidden="false" customHeight="false" outlineLevel="0" collapsed="false">
      <c r="A166" s="24" t="s">
        <v>548</v>
      </c>
      <c r="B166" s="10" t="s">
        <v>568</v>
      </c>
      <c r="C166" s="11" t="s">
        <v>420</v>
      </c>
      <c r="D166" s="11" t="s">
        <v>569</v>
      </c>
      <c r="E166" s="12" t="s">
        <v>570</v>
      </c>
      <c r="F166" s="13"/>
      <c r="G166" s="14" t="str">
        <f aca="false">IF(F166="✓",COUNTIF($F$8:F166,"✓"),"")</f>
        <v/>
      </c>
    </row>
    <row r="167" customFormat="false" ht="17.15" hidden="false" customHeight="false" outlineLevel="0" collapsed="false">
      <c r="A167" s="24" t="s">
        <v>548</v>
      </c>
      <c r="B167" s="10" t="s">
        <v>571</v>
      </c>
      <c r="C167" s="11" t="s">
        <v>420</v>
      </c>
      <c r="D167" s="11" t="s">
        <v>572</v>
      </c>
      <c r="E167" s="12" t="s">
        <v>573</v>
      </c>
      <c r="F167" s="13"/>
      <c r="G167" s="14" t="str">
        <f aca="false">IF(F167="✓",COUNTIF($F$8:F167,"✓"),"")</f>
        <v/>
      </c>
    </row>
    <row r="168" customFormat="false" ht="17.15" hidden="false" customHeight="false" outlineLevel="0" collapsed="false">
      <c r="A168" s="24" t="s">
        <v>548</v>
      </c>
      <c r="B168" s="10" t="s">
        <v>574</v>
      </c>
      <c r="C168" s="11" t="s">
        <v>58</v>
      </c>
      <c r="D168" s="11" t="s">
        <v>575</v>
      </c>
      <c r="E168" s="12" t="s">
        <v>576</v>
      </c>
      <c r="F168" s="13"/>
      <c r="G168" s="14" t="str">
        <f aca="false">IF(F168="✓",COUNTIF($F$8:F168,"✓"),"")</f>
        <v/>
      </c>
    </row>
    <row r="169" customFormat="false" ht="17.15" hidden="false" customHeight="false" outlineLevel="0" collapsed="false">
      <c r="A169" s="24" t="s">
        <v>548</v>
      </c>
      <c r="B169" s="10" t="s">
        <v>577</v>
      </c>
      <c r="C169" s="11" t="s">
        <v>58</v>
      </c>
      <c r="D169" s="11" t="s">
        <v>578</v>
      </c>
      <c r="E169" s="12" t="s">
        <v>579</v>
      </c>
      <c r="F169" s="13"/>
      <c r="G169" s="14" t="str">
        <f aca="false">IF(F169="✓",COUNTIF($F$8:F169,"✓"),"")</f>
        <v/>
      </c>
    </row>
    <row r="170" customFormat="false" ht="17.15" hidden="false" customHeight="false" outlineLevel="0" collapsed="false">
      <c r="A170" s="24" t="s">
        <v>548</v>
      </c>
      <c r="B170" s="10" t="s">
        <v>580</v>
      </c>
      <c r="C170" s="11" t="s">
        <v>420</v>
      </c>
      <c r="D170" s="11" t="s">
        <v>581</v>
      </c>
      <c r="E170" s="12" t="s">
        <v>582</v>
      </c>
      <c r="F170" s="13"/>
      <c r="G170" s="14" t="str">
        <f aca="false">IF(F170="✓",COUNTIF($F$8:F170,"✓"),"")</f>
        <v/>
      </c>
    </row>
    <row r="171" customFormat="false" ht="17.15" hidden="false" customHeight="false" outlineLevel="0" collapsed="false">
      <c r="A171" s="24" t="s">
        <v>548</v>
      </c>
      <c r="B171" s="10" t="s">
        <v>583</v>
      </c>
      <c r="C171" s="11" t="s">
        <v>58</v>
      </c>
      <c r="D171" s="11" t="s">
        <v>584</v>
      </c>
      <c r="E171" s="12" t="s">
        <v>585</v>
      </c>
      <c r="F171" s="13"/>
      <c r="G171" s="14" t="str">
        <f aca="false">IF(F171="✓",COUNTIF($F$8:F171,"✓"),"")</f>
        <v/>
      </c>
    </row>
    <row r="172" customFormat="false" ht="17.15" hidden="false" customHeight="false" outlineLevel="0" collapsed="false">
      <c r="A172" s="24" t="s">
        <v>548</v>
      </c>
      <c r="B172" s="10" t="s">
        <v>586</v>
      </c>
      <c r="C172" s="11" t="s">
        <v>58</v>
      </c>
      <c r="D172" s="11" t="s">
        <v>587</v>
      </c>
      <c r="E172" s="12" t="s">
        <v>588</v>
      </c>
      <c r="F172" s="13"/>
      <c r="G172" s="14" t="str">
        <f aca="false">IF(F172="✓",COUNTIF($F$8:F172,"✓"),"")</f>
        <v/>
      </c>
    </row>
    <row r="173" customFormat="false" ht="17.15" hidden="false" customHeight="false" outlineLevel="0" collapsed="false">
      <c r="A173" s="24" t="s">
        <v>548</v>
      </c>
      <c r="B173" s="10" t="s">
        <v>589</v>
      </c>
      <c r="C173" s="11" t="s">
        <v>590</v>
      </c>
      <c r="D173" s="11" t="s">
        <v>591</v>
      </c>
      <c r="E173" s="12" t="s">
        <v>592</v>
      </c>
      <c r="F173" s="13"/>
      <c r="G173" s="14" t="str">
        <f aca="false">IF(F173="✓",COUNTIF($F$8:F173,"✓"),"")</f>
        <v/>
      </c>
    </row>
    <row r="174" customFormat="false" ht="17.15" hidden="false" customHeight="false" outlineLevel="0" collapsed="false">
      <c r="A174" s="24" t="s">
        <v>548</v>
      </c>
      <c r="B174" s="10" t="s">
        <v>593</v>
      </c>
      <c r="C174" s="11" t="s">
        <v>420</v>
      </c>
      <c r="D174" s="11" t="s">
        <v>594</v>
      </c>
      <c r="E174" s="19" t="s">
        <v>595</v>
      </c>
      <c r="F174" s="13"/>
      <c r="G174" s="14" t="str">
        <f aca="false">IF(F174="✓",COUNTIF($F$8:F174,"✓"),"")</f>
        <v/>
      </c>
    </row>
    <row r="175" customFormat="false" ht="17.15" hidden="false" customHeight="false" outlineLevel="0" collapsed="false">
      <c r="A175" s="24" t="s">
        <v>548</v>
      </c>
      <c r="B175" s="10" t="s">
        <v>596</v>
      </c>
      <c r="C175" s="11" t="s">
        <v>58</v>
      </c>
      <c r="D175" s="11" t="s">
        <v>597</v>
      </c>
      <c r="E175" s="12" t="s">
        <v>598</v>
      </c>
      <c r="F175" s="13"/>
      <c r="G175" s="14" t="str">
        <f aca="false">IF(F175="✓",COUNTIF($F$8:F175,"✓"),"")</f>
        <v/>
      </c>
    </row>
    <row r="176" customFormat="false" ht="17.15" hidden="false" customHeight="false" outlineLevel="0" collapsed="false">
      <c r="A176" s="24" t="s">
        <v>548</v>
      </c>
      <c r="B176" s="10" t="s">
        <v>599</v>
      </c>
      <c r="C176" s="11" t="s">
        <v>58</v>
      </c>
      <c r="D176" s="11" t="s">
        <v>600</v>
      </c>
      <c r="E176" s="12" t="s">
        <v>601</v>
      </c>
      <c r="F176" s="13"/>
      <c r="G176" s="14" t="str">
        <f aca="false">IF(F176="✓",COUNTIF($F$8:F176,"✓"),"")</f>
        <v/>
      </c>
    </row>
    <row r="177" customFormat="false" ht="17.15" hidden="false" customHeight="false" outlineLevel="0" collapsed="false">
      <c r="A177" s="24" t="s">
        <v>548</v>
      </c>
      <c r="B177" s="10" t="s">
        <v>602</v>
      </c>
      <c r="C177" s="11" t="s">
        <v>119</v>
      </c>
      <c r="D177" s="11" t="s">
        <v>603</v>
      </c>
      <c r="E177" s="12" t="s">
        <v>604</v>
      </c>
      <c r="F177" s="13"/>
      <c r="G177" s="14" t="str">
        <f aca="false">IF(F177="✓",COUNTIF($F$8:F177,"✓"),"")</f>
        <v/>
      </c>
    </row>
    <row r="178" customFormat="false" ht="17.15" hidden="false" customHeight="false" outlineLevel="0" collapsed="false">
      <c r="A178" s="24" t="s">
        <v>548</v>
      </c>
      <c r="B178" s="10" t="s">
        <v>605</v>
      </c>
      <c r="C178" s="11" t="s">
        <v>58</v>
      </c>
      <c r="D178" s="11" t="s">
        <v>606</v>
      </c>
      <c r="E178" s="12" t="s">
        <v>607</v>
      </c>
      <c r="F178" s="13"/>
      <c r="G178" s="14" t="str">
        <f aca="false">IF(F178="✓",COUNTIF($F$8:F178,"✓"),"")</f>
        <v/>
      </c>
    </row>
    <row r="179" customFormat="false" ht="17.15" hidden="false" customHeight="false" outlineLevel="0" collapsed="false">
      <c r="A179" s="25" t="s">
        <v>608</v>
      </c>
      <c r="B179" s="10" t="s">
        <v>609</v>
      </c>
      <c r="C179" s="11" t="s">
        <v>58</v>
      </c>
      <c r="D179" s="11" t="s">
        <v>610</v>
      </c>
      <c r="E179" s="12" t="s">
        <v>611</v>
      </c>
      <c r="F179" s="13"/>
      <c r="G179" s="14" t="str">
        <f aca="false">IF(F179="✓",COUNTIF($F$8:F179,"✓"),"")</f>
        <v/>
      </c>
    </row>
    <row r="180" customFormat="false" ht="17.15" hidden="false" customHeight="false" outlineLevel="0" collapsed="false">
      <c r="A180" s="25" t="s">
        <v>608</v>
      </c>
      <c r="B180" s="10" t="s">
        <v>612</v>
      </c>
      <c r="C180" s="11" t="s">
        <v>238</v>
      </c>
      <c r="D180" s="11" t="s">
        <v>613</v>
      </c>
      <c r="E180" s="12" t="s">
        <v>614</v>
      </c>
      <c r="F180" s="13"/>
      <c r="G180" s="14" t="str">
        <f aca="false">IF(F180="✓",COUNTIF($F$8:F180,"✓"),"")</f>
        <v/>
      </c>
    </row>
    <row r="181" customFormat="false" ht="17.15" hidden="false" customHeight="false" outlineLevel="0" collapsed="false">
      <c r="A181" s="25" t="s">
        <v>608</v>
      </c>
      <c r="B181" s="10" t="s">
        <v>615</v>
      </c>
      <c r="C181" s="11" t="s">
        <v>58</v>
      </c>
      <c r="D181" s="11" t="s">
        <v>616</v>
      </c>
      <c r="E181" s="12" t="s">
        <v>617</v>
      </c>
      <c r="F181" s="13"/>
      <c r="G181" s="14" t="str">
        <f aca="false">IF(F181="✓",COUNTIF($F$8:F181,"✓"),"")</f>
        <v/>
      </c>
    </row>
    <row r="182" customFormat="false" ht="17.15" hidden="false" customHeight="false" outlineLevel="0" collapsed="false">
      <c r="A182" s="25" t="s">
        <v>608</v>
      </c>
      <c r="B182" s="10" t="s">
        <v>618</v>
      </c>
      <c r="C182" s="11" t="s">
        <v>420</v>
      </c>
      <c r="D182" s="11" t="s">
        <v>619</v>
      </c>
      <c r="E182" s="12" t="s">
        <v>620</v>
      </c>
      <c r="F182" s="13"/>
      <c r="G182" s="14" t="str">
        <f aca="false">IF(F182="✓",COUNTIF($F$8:F182,"✓"),"")</f>
        <v/>
      </c>
    </row>
    <row r="183" customFormat="false" ht="17.15" hidden="false" customHeight="false" outlineLevel="0" collapsed="false">
      <c r="A183" s="25" t="s">
        <v>608</v>
      </c>
      <c r="B183" s="10" t="s">
        <v>621</v>
      </c>
      <c r="C183" s="11" t="s">
        <v>420</v>
      </c>
      <c r="D183" s="11" t="s">
        <v>622</v>
      </c>
      <c r="E183" s="12" t="s">
        <v>623</v>
      </c>
      <c r="F183" s="13"/>
      <c r="G183" s="14" t="str">
        <f aca="false">IF(F183="✓",COUNTIF($F$8:F183,"✓"),"")</f>
        <v/>
      </c>
    </row>
    <row r="184" customFormat="false" ht="17.15" hidden="false" customHeight="false" outlineLevel="0" collapsed="false">
      <c r="A184" s="25" t="s">
        <v>608</v>
      </c>
      <c r="B184" s="10" t="s">
        <v>624</v>
      </c>
      <c r="C184" s="11" t="s">
        <v>58</v>
      </c>
      <c r="D184" s="11" t="s">
        <v>625</v>
      </c>
      <c r="E184" s="12" t="s">
        <v>626</v>
      </c>
      <c r="F184" s="13"/>
      <c r="G184" s="14" t="str">
        <f aca="false">IF(F184="✓",COUNTIF($F$8:F184,"✓"),"")</f>
        <v/>
      </c>
    </row>
    <row r="185" customFormat="false" ht="17.15" hidden="false" customHeight="false" outlineLevel="0" collapsed="false">
      <c r="A185" s="25" t="s">
        <v>608</v>
      </c>
      <c r="B185" s="10" t="s">
        <v>627</v>
      </c>
      <c r="C185" s="11" t="s">
        <v>628</v>
      </c>
      <c r="D185" s="11" t="s">
        <v>629</v>
      </c>
      <c r="E185" s="12" t="s">
        <v>630</v>
      </c>
      <c r="F185" s="13"/>
      <c r="G185" s="14" t="str">
        <f aca="false">IF(F185="✓",COUNTIF($F$8:F185,"✓"),"")</f>
        <v/>
      </c>
    </row>
    <row r="186" customFormat="false" ht="17.15" hidden="false" customHeight="false" outlineLevel="0" collapsed="false">
      <c r="A186" s="25" t="s">
        <v>608</v>
      </c>
      <c r="B186" s="10" t="s">
        <v>631</v>
      </c>
      <c r="C186" s="11" t="s">
        <v>632</v>
      </c>
      <c r="D186" s="11" t="s">
        <v>421</v>
      </c>
      <c r="E186" s="12" t="s">
        <v>633</v>
      </c>
      <c r="F186" s="13"/>
      <c r="G186" s="14" t="str">
        <f aca="false">IF(F186="✓",COUNTIF($F$8:F186,"✓"),"")</f>
        <v/>
      </c>
    </row>
    <row r="187" customFormat="false" ht="17.15" hidden="false" customHeight="false" outlineLevel="0" collapsed="false">
      <c r="A187" s="25" t="s">
        <v>608</v>
      </c>
      <c r="B187" s="10" t="s">
        <v>634</v>
      </c>
      <c r="C187" s="11" t="s">
        <v>58</v>
      </c>
      <c r="D187" s="11" t="s">
        <v>635</v>
      </c>
      <c r="E187" s="12" t="s">
        <v>636</v>
      </c>
      <c r="F187" s="13"/>
      <c r="G187" s="14" t="str">
        <f aca="false">IF(F187="✓",COUNTIF($F$8:F187,"✓"),"")</f>
        <v/>
      </c>
    </row>
    <row r="188" customFormat="false" ht="17.15" hidden="false" customHeight="false" outlineLevel="0" collapsed="false">
      <c r="A188" s="25" t="s">
        <v>608</v>
      </c>
      <c r="B188" s="10" t="s">
        <v>637</v>
      </c>
      <c r="C188" s="11" t="s">
        <v>420</v>
      </c>
      <c r="D188" s="11" t="s">
        <v>638</v>
      </c>
      <c r="E188" s="12" t="s">
        <v>639</v>
      </c>
      <c r="F188" s="13"/>
      <c r="G188" s="14" t="str">
        <f aca="false">IF(F188="✓",COUNTIF($F$8:F188,"✓"),"")</f>
        <v/>
      </c>
    </row>
    <row r="189" customFormat="false" ht="17.15" hidden="false" customHeight="false" outlineLevel="0" collapsed="false">
      <c r="A189" s="25" t="s">
        <v>608</v>
      </c>
      <c r="B189" s="10" t="s">
        <v>640</v>
      </c>
      <c r="C189" s="11" t="s">
        <v>420</v>
      </c>
      <c r="D189" s="11" t="s">
        <v>641</v>
      </c>
      <c r="E189" s="12" t="s">
        <v>642</v>
      </c>
      <c r="F189" s="13"/>
      <c r="G189" s="14" t="str">
        <f aca="false">IF(F189="✓",COUNTIF($F$8:F189,"✓"),"")</f>
        <v/>
      </c>
    </row>
    <row r="190" customFormat="false" ht="17.15" hidden="false" customHeight="false" outlineLevel="0" collapsed="false">
      <c r="A190" s="25" t="s">
        <v>608</v>
      </c>
      <c r="B190" s="10" t="s">
        <v>643</v>
      </c>
      <c r="C190" s="11" t="s">
        <v>58</v>
      </c>
      <c r="D190" s="11" t="s">
        <v>644</v>
      </c>
      <c r="E190" s="12" t="s">
        <v>645</v>
      </c>
      <c r="F190" s="13"/>
      <c r="G190" s="14" t="str">
        <f aca="false">IF(F190="✓",COUNTIF($F$8:F190,"✓"),"")</f>
        <v/>
      </c>
    </row>
    <row r="191" customFormat="false" ht="17.15" hidden="false" customHeight="false" outlineLevel="0" collapsed="false">
      <c r="A191" s="25" t="s">
        <v>608</v>
      </c>
      <c r="B191" s="10" t="s">
        <v>646</v>
      </c>
      <c r="C191" s="11" t="s">
        <v>283</v>
      </c>
      <c r="D191" s="11" t="s">
        <v>647</v>
      </c>
      <c r="E191" s="12" t="s">
        <v>648</v>
      </c>
      <c r="F191" s="13"/>
      <c r="G191" s="14" t="str">
        <f aca="false">IF(F191="✓",COUNTIF($F$8:F191,"✓"),"")</f>
        <v/>
      </c>
    </row>
    <row r="192" customFormat="false" ht="17.15" hidden="false" customHeight="false" outlineLevel="0" collapsed="false">
      <c r="A192" s="25" t="s">
        <v>608</v>
      </c>
      <c r="B192" s="10" t="s">
        <v>649</v>
      </c>
      <c r="C192" s="11" t="s">
        <v>420</v>
      </c>
      <c r="D192" s="11" t="s">
        <v>650</v>
      </c>
      <c r="E192" s="12" t="s">
        <v>651</v>
      </c>
      <c r="F192" s="13"/>
      <c r="G192" s="14" t="str">
        <f aca="false">IF(F192="✓",COUNTIF($F$8:F192,"✓"),"")</f>
        <v/>
      </c>
    </row>
    <row r="193" customFormat="false" ht="17.15" hidden="false" customHeight="false" outlineLevel="0" collapsed="false">
      <c r="A193" s="25" t="s">
        <v>608</v>
      </c>
      <c r="B193" s="10" t="s">
        <v>652</v>
      </c>
      <c r="C193" s="11" t="s">
        <v>58</v>
      </c>
      <c r="D193" s="11" t="s">
        <v>653</v>
      </c>
      <c r="E193" s="12" t="s">
        <v>654</v>
      </c>
      <c r="F193" s="13"/>
      <c r="G193" s="14" t="str">
        <f aca="false">IF(F193="✓",COUNTIF($F$8:F193,"✓"),"")</f>
        <v/>
      </c>
    </row>
    <row r="194" customFormat="false" ht="17.15" hidden="false" customHeight="false" outlineLevel="0" collapsed="false">
      <c r="A194" s="25" t="s">
        <v>608</v>
      </c>
      <c r="B194" s="10" t="s">
        <v>655</v>
      </c>
      <c r="C194" s="11" t="s">
        <v>420</v>
      </c>
      <c r="D194" s="11" t="s">
        <v>656</v>
      </c>
      <c r="E194" s="12" t="s">
        <v>657</v>
      </c>
      <c r="F194" s="13"/>
      <c r="G194" s="14" t="str">
        <f aca="false">IF(F194="✓",COUNTIF($F$8:F194,"✓"),"")</f>
        <v/>
      </c>
    </row>
    <row r="195" customFormat="false" ht="17.15" hidden="false" customHeight="false" outlineLevel="0" collapsed="false">
      <c r="A195" s="25" t="s">
        <v>608</v>
      </c>
      <c r="B195" s="10" t="s">
        <v>658</v>
      </c>
      <c r="C195" s="11" t="s">
        <v>420</v>
      </c>
      <c r="D195" s="11" t="s">
        <v>659</v>
      </c>
      <c r="E195" s="12" t="s">
        <v>660</v>
      </c>
      <c r="F195" s="13"/>
      <c r="G195" s="14" t="str">
        <f aca="false">IF(F195="✓",COUNTIF($F$8:F195,"✓"),"")</f>
        <v/>
      </c>
    </row>
    <row r="196" customFormat="false" ht="17.15" hidden="false" customHeight="false" outlineLevel="0" collapsed="false">
      <c r="A196" s="25" t="s">
        <v>608</v>
      </c>
      <c r="B196" s="10" t="s">
        <v>661</v>
      </c>
      <c r="C196" s="11" t="s">
        <v>420</v>
      </c>
      <c r="D196" s="11" t="s">
        <v>662</v>
      </c>
      <c r="E196" s="12" t="s">
        <v>663</v>
      </c>
      <c r="F196" s="13"/>
      <c r="G196" s="14" t="str">
        <f aca="false">IF(F196="✓",COUNTIF($F$8:F196,"✓"),"")</f>
        <v/>
      </c>
    </row>
    <row r="197" customFormat="false" ht="17.15" hidden="false" customHeight="false" outlineLevel="0" collapsed="false">
      <c r="A197" s="25" t="s">
        <v>608</v>
      </c>
      <c r="B197" s="10" t="s">
        <v>664</v>
      </c>
      <c r="C197" s="11" t="s">
        <v>420</v>
      </c>
      <c r="D197" s="11" t="s">
        <v>665</v>
      </c>
      <c r="E197" s="12" t="s">
        <v>666</v>
      </c>
      <c r="F197" s="13"/>
      <c r="G197" s="14" t="str">
        <f aca="false">IF(F197="✓",COUNTIF($F$8:F197,"✓"),"")</f>
        <v/>
      </c>
    </row>
    <row r="198" customFormat="false" ht="15" hidden="false" customHeight="false" outlineLevel="0" collapsed="false">
      <c r="A198" s="26" t="s">
        <v>667</v>
      </c>
      <c r="B198" s="10"/>
      <c r="C198" s="11"/>
      <c r="D198" s="11"/>
      <c r="E198" s="12"/>
      <c r="F198" s="13"/>
      <c r="G198" s="14" t="str">
        <f aca="false">IF(F198="✓",COUNTIF($F$8:F198,"✓"),"")</f>
        <v/>
      </c>
    </row>
    <row r="199" customFormat="false" ht="15" hidden="false" customHeight="false" outlineLevel="0" collapsed="false">
      <c r="A199" s="26" t="s">
        <v>667</v>
      </c>
      <c r="B199" s="10"/>
      <c r="C199" s="11"/>
      <c r="D199" s="11"/>
      <c r="E199" s="12"/>
      <c r="F199" s="13"/>
      <c r="G199" s="14" t="str">
        <f aca="false">IF(F199="✓",COUNTIF($F$8:F199,"✓"),"")</f>
        <v/>
      </c>
    </row>
    <row r="200" customFormat="false" ht="15" hidden="false" customHeight="false" outlineLevel="0" collapsed="false">
      <c r="A200" s="26" t="s">
        <v>667</v>
      </c>
      <c r="B200" s="10"/>
      <c r="C200" s="11"/>
      <c r="D200" s="11"/>
      <c r="E200" s="12"/>
      <c r="F200" s="13"/>
      <c r="G200" s="14" t="str">
        <f aca="false">IF(F200="✓",COUNTIF($F$8:F200,"✓"),"")</f>
        <v/>
      </c>
    </row>
    <row r="201" customFormat="false" ht="15" hidden="false" customHeight="false" outlineLevel="0" collapsed="false">
      <c r="A201" s="26" t="s">
        <v>667</v>
      </c>
      <c r="B201" s="10"/>
      <c r="C201" s="11"/>
      <c r="D201" s="11"/>
      <c r="E201" s="12"/>
      <c r="F201" s="13"/>
      <c r="G201" s="14" t="str">
        <f aca="false">IF(F201="✓",COUNTIF($F$8:F201,"✓"),"")</f>
        <v/>
      </c>
    </row>
    <row r="202" customFormat="false" ht="15" hidden="false" customHeight="false" outlineLevel="0" collapsed="false">
      <c r="A202" s="26" t="s">
        <v>667</v>
      </c>
      <c r="B202" s="10"/>
      <c r="C202" s="11"/>
      <c r="D202" s="11"/>
      <c r="E202" s="12"/>
      <c r="F202" s="13"/>
      <c r="G202" s="14" t="str">
        <f aca="false">IF(F202="✓",COUNTIF($F$8:F202,"✓"),"")</f>
        <v/>
      </c>
    </row>
    <row r="203" customFormat="false" ht="15" hidden="false" customHeight="false" outlineLevel="0" collapsed="false">
      <c r="A203" s="26" t="s">
        <v>667</v>
      </c>
      <c r="B203" s="10"/>
      <c r="C203" s="11"/>
      <c r="D203" s="11"/>
      <c r="E203" s="12"/>
      <c r="F203" s="13"/>
      <c r="G203" s="14" t="str">
        <f aca="false">IF(F203="✓",COUNTIF($F$8:F203,"✓"),"")</f>
        <v/>
      </c>
    </row>
    <row r="204" customFormat="false" ht="15" hidden="false" customHeight="false" outlineLevel="0" collapsed="false">
      <c r="A204" s="26" t="s">
        <v>667</v>
      </c>
      <c r="B204" s="10"/>
      <c r="C204" s="11"/>
      <c r="D204" s="11"/>
      <c r="E204" s="12"/>
      <c r="F204" s="13"/>
      <c r="G204" s="14" t="str">
        <f aca="false">IF(F204="✓",COUNTIF($F$8:F204,"✓"),"")</f>
        <v/>
      </c>
    </row>
    <row r="205" customFormat="false" ht="15" hidden="false" customHeight="false" outlineLevel="0" collapsed="false">
      <c r="A205" s="26" t="s">
        <v>667</v>
      </c>
      <c r="B205" s="10"/>
      <c r="C205" s="11"/>
      <c r="D205" s="11"/>
      <c r="E205" s="12"/>
      <c r="F205" s="13"/>
      <c r="G205" s="14" t="str">
        <f aca="false">IF(F205="✓",COUNTIF($F$8:F205,"✓"),"")</f>
        <v/>
      </c>
    </row>
    <row r="206" customFormat="false" ht="15" hidden="false" customHeight="false" outlineLevel="0" collapsed="false">
      <c r="A206" s="26" t="s">
        <v>667</v>
      </c>
      <c r="B206" s="10"/>
      <c r="C206" s="11"/>
      <c r="D206" s="11"/>
      <c r="E206" s="12"/>
      <c r="F206" s="13"/>
      <c r="G206" s="14" t="str">
        <f aca="false">IF(F206="✓",COUNTIF($F$8:F206,"✓"),"")</f>
        <v/>
      </c>
    </row>
    <row r="207" customFormat="false" ht="15" hidden="false" customHeight="false" outlineLevel="0" collapsed="false">
      <c r="A207" s="26" t="s">
        <v>667</v>
      </c>
      <c r="B207" s="10"/>
      <c r="C207" s="11"/>
      <c r="D207" s="11"/>
      <c r="E207" s="12"/>
      <c r="F207" s="13"/>
      <c r="G207" s="14" t="str">
        <f aca="false">IF(F207="✓",COUNTIF($F$8:F207,"✓"),"")</f>
        <v/>
      </c>
    </row>
  </sheetData>
  <autoFilter ref="A7:F207"/>
  <mergeCells count="5">
    <mergeCell ref="A1:G1"/>
    <mergeCell ref="A2:G2"/>
    <mergeCell ref="A3:G3"/>
    <mergeCell ref="B5:C5"/>
    <mergeCell ref="D5:E5"/>
  </mergeCells>
  <conditionalFormatting sqref="A8:F207">
    <cfRule type="expression" priority="2" aboveAverage="0" equalAverage="0" bottom="0" percent="0" rank="0" text="" dxfId="16">
      <formula>$F8="✓"</formula>
    </cfRule>
    <cfRule type="expression" priority="3" aboveAverage="0" equalAverage="0" bottom="0" percent="0" rank="0" text="" dxfId="17">
      <formula>AND($B$5&lt;&gt;"",ISNUMBER(SEARCH($B$5,$B8&amp;" "&amp;$E8)))</formula>
    </cfRule>
  </conditionalFormatting>
  <conditionalFormatting sqref="F4">
    <cfRule type="expression" priority="4" aboveAverage="0" equalAverage="0" bottom="0" percent="0" rank="0" text="" dxfId="18">
      <formula>F4&gt;30</formula>
    </cfRule>
  </conditionalFormatting>
  <dataValidations count="3">
    <dataValidation allowBlank="true" errorStyle="stop" operator="between" showDropDown="false" showErrorMessage="false" showInputMessage="false" sqref="F8:F207" type="list">
      <formula1>"✓"</formula1>
      <formula2>0</formula2>
    </dataValidation>
    <dataValidation allowBlank="true" errorStyle="stop" operator="between" showDropDown="false" showErrorMessage="false" showInputMessage="false" sqref="B4" type="list">
      <formula1>"2024,2025,2026,2027,2028,2029,2030"</formula1>
      <formula2>0</formula2>
    </dataValidation>
    <dataValidation allowBlank="true" errorStyle="stop" operator="between" showDropDown="false" showErrorMessage="false" showInputMessage="false" sqref="D4" type="list">
      <formula1>"1,2,3,4,5,6,7,8,9,10,11,12"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3" min="3" style="0" width="3.61"/>
    <col collapsed="false" customWidth="true" hidden="false" outlineLevel="0" max="36" min="34" style="0" width="9"/>
  </cols>
  <sheetData>
    <row r="1" customFormat="false" ht="27.75" hidden="false" customHeight="true" outlineLevel="0" collapsed="false">
      <c r="A1" s="1" t="str">
        <f aca="false">"月曆追蹤表   "&amp;挑選表!B4&amp;" 年 "&amp;挑選表!D4&amp;" 月"</f>
        <v>月曆追蹤表   2026 年 7 月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customFormat="false" ht="15" hidden="false" customHeight="false" outlineLevel="0" collapsed="false">
      <c r="A2" s="2" t="s">
        <v>668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customFormat="false" ht="15" hidden="false" customHeight="false" outlineLevel="0" collapsed="false">
      <c r="A3" s="8" t="s">
        <v>669</v>
      </c>
      <c r="B3" s="8" t="s">
        <v>12</v>
      </c>
      <c r="C3" s="27" t="n">
        <f aca="false">IF(COLUMN()-2&lt;=挑選表!$G$5,COLUMN()-2,"")</f>
        <v>1</v>
      </c>
      <c r="D3" s="27" t="n">
        <f aca="false">IF(COLUMN()-2&lt;=挑選表!$G$5,COLUMN()-2,"")</f>
        <v>2</v>
      </c>
      <c r="E3" s="27" t="n">
        <f aca="false">IF(COLUMN()-2&lt;=挑選表!$G$5,COLUMN()-2,"")</f>
        <v>3</v>
      </c>
      <c r="F3" s="27" t="n">
        <f aca="false">IF(COLUMN()-2&lt;=挑選表!$G$5,COLUMN()-2,"")</f>
        <v>4</v>
      </c>
      <c r="G3" s="27" t="n">
        <f aca="false">IF(COLUMN()-2&lt;=挑選表!$G$5,COLUMN()-2,"")</f>
        <v>5</v>
      </c>
      <c r="H3" s="27" t="n">
        <f aca="false">IF(COLUMN()-2&lt;=挑選表!$G$5,COLUMN()-2,"")</f>
        <v>6</v>
      </c>
      <c r="I3" s="27" t="n">
        <f aca="false">IF(COLUMN()-2&lt;=挑選表!$G$5,COLUMN()-2,"")</f>
        <v>7</v>
      </c>
      <c r="J3" s="27" t="n">
        <f aca="false">IF(COLUMN()-2&lt;=挑選表!$G$5,COLUMN()-2,"")</f>
        <v>8</v>
      </c>
      <c r="K3" s="27" t="n">
        <f aca="false">IF(COLUMN()-2&lt;=挑選表!$G$5,COLUMN()-2,"")</f>
        <v>9</v>
      </c>
      <c r="L3" s="27" t="n">
        <f aca="false">IF(COLUMN()-2&lt;=挑選表!$G$5,COLUMN()-2,"")</f>
        <v>10</v>
      </c>
      <c r="M3" s="27" t="n">
        <f aca="false">IF(COLUMN()-2&lt;=挑選表!$G$5,COLUMN()-2,"")</f>
        <v>11</v>
      </c>
      <c r="N3" s="27" t="n">
        <f aca="false">IF(COLUMN()-2&lt;=挑選表!$G$5,COLUMN()-2,"")</f>
        <v>12</v>
      </c>
      <c r="O3" s="27" t="n">
        <f aca="false">IF(COLUMN()-2&lt;=挑選表!$G$5,COLUMN()-2,"")</f>
        <v>13</v>
      </c>
      <c r="P3" s="27" t="n">
        <f aca="false">IF(COLUMN()-2&lt;=挑選表!$G$5,COLUMN()-2,"")</f>
        <v>14</v>
      </c>
      <c r="Q3" s="27" t="n">
        <f aca="false">IF(COLUMN()-2&lt;=挑選表!$G$5,COLUMN()-2,"")</f>
        <v>15</v>
      </c>
      <c r="R3" s="27" t="n">
        <f aca="false">IF(COLUMN()-2&lt;=挑選表!$G$5,COLUMN()-2,"")</f>
        <v>16</v>
      </c>
      <c r="S3" s="27" t="n">
        <f aca="false">IF(COLUMN()-2&lt;=挑選表!$G$5,COLUMN()-2,"")</f>
        <v>17</v>
      </c>
      <c r="T3" s="27" t="n">
        <f aca="false">IF(COLUMN()-2&lt;=挑選表!$G$5,COLUMN()-2,"")</f>
        <v>18</v>
      </c>
      <c r="U3" s="27" t="n">
        <f aca="false">IF(COLUMN()-2&lt;=挑選表!$G$5,COLUMN()-2,"")</f>
        <v>19</v>
      </c>
      <c r="V3" s="27" t="n">
        <f aca="false">IF(COLUMN()-2&lt;=挑選表!$G$5,COLUMN()-2,"")</f>
        <v>20</v>
      </c>
      <c r="W3" s="27" t="n">
        <f aca="false">IF(COLUMN()-2&lt;=挑選表!$G$5,COLUMN()-2,"")</f>
        <v>21</v>
      </c>
      <c r="X3" s="27" t="n">
        <f aca="false">IF(COLUMN()-2&lt;=挑選表!$G$5,COLUMN()-2,"")</f>
        <v>22</v>
      </c>
      <c r="Y3" s="27" t="n">
        <f aca="false">IF(COLUMN()-2&lt;=挑選表!$G$5,COLUMN()-2,"")</f>
        <v>23</v>
      </c>
      <c r="Z3" s="27" t="n">
        <f aca="false">IF(COLUMN()-2&lt;=挑選表!$G$5,COLUMN()-2,"")</f>
        <v>24</v>
      </c>
      <c r="AA3" s="27" t="n">
        <f aca="false">IF(COLUMN()-2&lt;=挑選表!$G$5,COLUMN()-2,"")</f>
        <v>25</v>
      </c>
      <c r="AB3" s="27" t="n">
        <f aca="false">IF(COLUMN()-2&lt;=挑選表!$G$5,COLUMN()-2,"")</f>
        <v>26</v>
      </c>
      <c r="AC3" s="27" t="n">
        <f aca="false">IF(COLUMN()-2&lt;=挑選表!$G$5,COLUMN()-2,"")</f>
        <v>27</v>
      </c>
      <c r="AD3" s="27" t="n">
        <f aca="false">IF(COLUMN()-2&lt;=挑選表!$G$5,COLUMN()-2,"")</f>
        <v>28</v>
      </c>
      <c r="AE3" s="27" t="n">
        <f aca="false">IF(COLUMN()-2&lt;=挑選表!$G$5,COLUMN()-2,"")</f>
        <v>29</v>
      </c>
      <c r="AF3" s="27" t="n">
        <f aca="false">IF(COLUMN()-2&lt;=挑選表!$G$5,COLUMN()-2,"")</f>
        <v>30</v>
      </c>
      <c r="AG3" s="27" t="n">
        <f aca="false">IF(COLUMN()-2&lt;=挑選表!$G$5,COLUMN()-2,"")</f>
        <v>31</v>
      </c>
      <c r="AH3" s="3" t="s">
        <v>670</v>
      </c>
      <c r="AI3" s="3" t="s">
        <v>671</v>
      </c>
      <c r="AJ3" s="3" t="s">
        <v>672</v>
      </c>
    </row>
    <row r="4" customFormat="false" ht="17.15" hidden="false" customHeight="false" outlineLevel="0" collapsed="false">
      <c r="A4" s="10" t="str">
        <f aca="false">IFERROR(INDEX(挑選表!$B$8:$B$207,MATCH(1,挑選表!$G$8:$G$207,0)),"")</f>
        <v>快走 30 分鐘</v>
      </c>
      <c r="B4" s="28" t="str">
        <f aca="false">IFERROR(INDEX(挑選表!$C$8:$C$207,MATCH(1,挑選表!$G$8:$G$207,0)),"")</f>
        <v>每天 30 分鐘</v>
      </c>
      <c r="C4" s="13" t="s">
        <v>22</v>
      </c>
      <c r="D4" s="13" t="s">
        <v>22</v>
      </c>
      <c r="E4" s="13" t="s">
        <v>22</v>
      </c>
      <c r="F4" s="13" t="s">
        <v>22</v>
      </c>
      <c r="G4" s="13" t="s">
        <v>22</v>
      </c>
      <c r="H4" s="13" t="s">
        <v>22</v>
      </c>
      <c r="I4" s="13" t="s">
        <v>22</v>
      </c>
      <c r="J4" s="13"/>
      <c r="K4" s="13" t="s">
        <v>22</v>
      </c>
      <c r="L4" s="13" t="s">
        <v>22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29" t="n">
        <f aca="false">IF($A4="","",COUNTIF(C4:AG4,"✓"))</f>
        <v>9</v>
      </c>
      <c r="AI4" s="30" t="n">
        <f aca="false">IF($A4="","",IF(挑選表!$G$5=0,0,AH4/挑選表!$G$5))</f>
        <v>0.290322580645161</v>
      </c>
      <c r="AJ4" s="29" t="n">
        <f aca="false">IF($A4="","",MAX(計算表!C4:AG4))</f>
        <v>7</v>
      </c>
    </row>
    <row r="5" customFormat="false" ht="17.15" hidden="false" customHeight="false" outlineLevel="0" collapsed="false">
      <c r="A5" s="31" t="str">
        <f aca="false">IFERROR(INDEX(挑選表!$B$8:$B$207,MATCH(2,挑選表!$G$8:$G$207,0)),"")</f>
        <v>喝水 2000ml</v>
      </c>
      <c r="B5" s="32" t="str">
        <f aca="false">IFERROR(INDEX(挑選表!$C$8:$C$207,MATCH(2,挑選表!$G$8:$G$207,0)),"")</f>
        <v>每天 2000ml</v>
      </c>
      <c r="C5" s="33" t="s">
        <v>22</v>
      </c>
      <c r="D5" s="33" t="s">
        <v>22</v>
      </c>
      <c r="E5" s="33"/>
      <c r="F5" s="33" t="s">
        <v>22</v>
      </c>
      <c r="G5" s="33" t="s">
        <v>22</v>
      </c>
      <c r="H5" s="33" t="s">
        <v>22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4" t="n">
        <f aca="false">IF($A5="","",COUNTIF(C5:AG5,"✓"))</f>
        <v>5</v>
      </c>
      <c r="AI5" s="35" t="n">
        <f aca="false">IF($A5="","",IF(挑選表!$G$5=0,0,AH5/挑選表!$G$5))</f>
        <v>0.161290322580645</v>
      </c>
      <c r="AJ5" s="34" t="n">
        <f aca="false">IF($A5="","",MAX(計算表!C5:AG5))</f>
        <v>3</v>
      </c>
    </row>
    <row r="6" customFormat="false" ht="17.15" hidden="false" customHeight="false" outlineLevel="0" collapsed="false">
      <c r="A6" s="10" t="str">
        <f aca="false">IFERROR(INDEX(挑選表!$B$8:$B$207,MATCH(3,挑選表!$G$8:$G$207,0)),"")</f>
        <v>晚上 11 點前睡</v>
      </c>
      <c r="B6" s="28" t="str">
        <f aca="false">IFERROR(INDEX(挑選表!$C$8:$C$207,MATCH(3,挑選表!$G$8:$G$207,0)),"")</f>
        <v>每天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29" t="n">
        <f aca="false">IF($A6="","",COUNTIF(C6:AG6,"✓"))</f>
        <v>0</v>
      </c>
      <c r="AI6" s="30" t="n">
        <f aca="false">IF($A6="","",IF(挑選表!$G$5=0,0,AH6/挑選表!$G$5))</f>
        <v>0</v>
      </c>
      <c r="AJ6" s="29" t="n">
        <f aca="false">IF($A6="","",MAX(計算表!C6:AG6))</f>
        <v>0</v>
      </c>
    </row>
    <row r="7" customFormat="false" ht="17.15" hidden="false" customHeight="false" outlineLevel="0" collapsed="false">
      <c r="A7" s="31" t="str">
        <f aca="false">IFERROR(INDEX(挑選表!$B$8:$B$207,MATCH(4,挑選表!$G$8:$G$207,0)),"")</f>
        <v>閱讀 20 分鐘</v>
      </c>
      <c r="B7" s="32" t="str">
        <f aca="false">IFERROR(INDEX(挑選表!$C$8:$C$207,MATCH(4,挑選表!$G$8:$G$207,0)),"")</f>
        <v>每天 20 分鐘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4" t="n">
        <f aca="false">IF($A7="","",COUNTIF(C7:AG7,"✓"))</f>
        <v>0</v>
      </c>
      <c r="AI7" s="35" t="n">
        <f aca="false">IF($A7="","",IF(挑選表!$G$5=0,0,AH7/挑選表!$G$5))</f>
        <v>0</v>
      </c>
      <c r="AJ7" s="34" t="n">
        <f aca="false">IF($A7="","",MAX(計算表!C7:AG7))</f>
        <v>0</v>
      </c>
    </row>
    <row r="8" customFormat="false" ht="17.15" hidden="false" customHeight="false" outlineLevel="0" collapsed="false">
      <c r="A8" s="10" t="str">
        <f aca="false">IFERROR(INDEX(挑選表!$B$8:$B$207,MATCH(5,挑選表!$G$8:$G$207,0)),"")</f>
        <v>冥想 10 分鐘</v>
      </c>
      <c r="B8" s="28" t="str">
        <f aca="false">IFERROR(INDEX(挑選表!$C$8:$C$207,MATCH(5,挑選表!$G$8:$G$207,0)),"")</f>
        <v>每天 10 分鐘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29" t="n">
        <f aca="false">IF($A8="","",COUNTIF(C8:AG8,"✓"))</f>
        <v>0</v>
      </c>
      <c r="AI8" s="30" t="n">
        <f aca="false">IF($A8="","",IF(挑選表!$G$5=0,0,AH8/挑選表!$G$5))</f>
        <v>0</v>
      </c>
      <c r="AJ8" s="29" t="n">
        <f aca="false">IF($A8="","",MAX(計算表!C8:AG8))</f>
        <v>0</v>
      </c>
    </row>
    <row r="9" customFormat="false" ht="15" hidden="false" customHeight="false" outlineLevel="0" collapsed="false">
      <c r="A9" s="31" t="str">
        <f aca="false">IFERROR(INDEX(挑選表!$B$8:$B$207,MATCH(6,挑選表!$G$8:$G$207,0)),"")</f>
        <v>整理書桌</v>
      </c>
      <c r="B9" s="32" t="str">
        <f aca="false">IFERROR(INDEX(挑選表!$C$8:$C$207,MATCH(6,挑選表!$G$8:$G$207,0)),"")</f>
        <v>每天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4" t="n">
        <f aca="false">IF($A9="","",COUNTIF(C9:AG9,"✓"))</f>
        <v>0</v>
      </c>
      <c r="AI9" s="35" t="n">
        <f aca="false">IF($A9="","",IF(挑選表!$G$5=0,0,AH9/挑選表!$G$5))</f>
        <v>0</v>
      </c>
      <c r="AJ9" s="34" t="n">
        <f aca="false">IF($A9="","",MAX(計算表!C9:AG9))</f>
        <v>0</v>
      </c>
    </row>
    <row r="10" customFormat="false" ht="15" hidden="false" customHeight="false" outlineLevel="0" collapsed="false">
      <c r="A10" s="10" t="str">
        <f aca="false">IFERROR(INDEX(挑選表!$B$8:$B$207,MATCH(7,挑選表!$G$8:$G$207,0)),"")</f>
        <v/>
      </c>
      <c r="B10" s="28" t="str">
        <f aca="false">IFERROR(INDEX(挑選表!$C$8:$C$207,MATCH(7,挑選表!$G$8:$G$207,0)),"")</f>
        <v/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29" t="str">
        <f aca="false">IF($A10="","",COUNTIF(C10:AG10,"✓"))</f>
        <v/>
      </c>
      <c r="AI10" s="30" t="str">
        <f aca="false">IF($A10="","",IF(挑選表!$G$5=0,0,AH10/挑選表!$G$5))</f>
        <v/>
      </c>
      <c r="AJ10" s="29" t="str">
        <f aca="false">IF($A10="","",MAX(計算表!C10:AG10))</f>
        <v/>
      </c>
    </row>
    <row r="11" customFormat="false" ht="15" hidden="false" customHeight="false" outlineLevel="0" collapsed="false">
      <c r="A11" s="31" t="str">
        <f aca="false">IFERROR(INDEX(挑選表!$B$8:$B$207,MATCH(8,挑選表!$G$8:$G$207,0)),"")</f>
        <v/>
      </c>
      <c r="B11" s="32" t="str">
        <f aca="false">IFERROR(INDEX(挑選表!$C$8:$C$207,MATCH(8,挑選表!$G$8:$G$207,0)),"")</f>
        <v/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4" t="str">
        <f aca="false">IF($A11="","",COUNTIF(C11:AG11,"✓"))</f>
        <v/>
      </c>
      <c r="AI11" s="35" t="str">
        <f aca="false">IF($A11="","",IF(挑選表!$G$5=0,0,AH11/挑選表!$G$5))</f>
        <v/>
      </c>
      <c r="AJ11" s="34" t="str">
        <f aca="false">IF($A11="","",MAX(計算表!C11:AG11))</f>
        <v/>
      </c>
    </row>
    <row r="12" customFormat="false" ht="15" hidden="false" customHeight="false" outlineLevel="0" collapsed="false">
      <c r="A12" s="10" t="str">
        <f aca="false">IFERROR(INDEX(挑選表!$B$8:$B$207,MATCH(9,挑選表!$G$8:$G$207,0)),"")</f>
        <v/>
      </c>
      <c r="B12" s="28" t="str">
        <f aca="false">IFERROR(INDEX(挑選表!$C$8:$C$207,MATCH(9,挑選表!$G$8:$G$207,0)),"")</f>
        <v/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29" t="str">
        <f aca="false">IF($A12="","",COUNTIF(C12:AG12,"✓"))</f>
        <v/>
      </c>
      <c r="AI12" s="30" t="str">
        <f aca="false">IF($A12="","",IF(挑選表!$G$5=0,0,AH12/挑選表!$G$5))</f>
        <v/>
      </c>
      <c r="AJ12" s="29" t="str">
        <f aca="false">IF($A12="","",MAX(計算表!C12:AG12))</f>
        <v/>
      </c>
    </row>
    <row r="13" customFormat="false" ht="15" hidden="false" customHeight="false" outlineLevel="0" collapsed="false">
      <c r="A13" s="31" t="str">
        <f aca="false">IFERROR(INDEX(挑選表!$B$8:$B$207,MATCH(10,挑選表!$G$8:$G$207,0)),"")</f>
        <v/>
      </c>
      <c r="B13" s="32" t="str">
        <f aca="false">IFERROR(INDEX(挑選表!$C$8:$C$207,MATCH(10,挑選表!$G$8:$G$207,0)),"")</f>
        <v/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4" t="str">
        <f aca="false">IF($A13="","",COUNTIF(C13:AG13,"✓"))</f>
        <v/>
      </c>
      <c r="AI13" s="35" t="str">
        <f aca="false">IF($A13="","",IF(挑選表!$G$5=0,0,AH13/挑選表!$G$5))</f>
        <v/>
      </c>
      <c r="AJ13" s="34" t="str">
        <f aca="false">IF($A13="","",MAX(計算表!C13:AG13))</f>
        <v/>
      </c>
    </row>
    <row r="14" customFormat="false" ht="15" hidden="false" customHeight="false" outlineLevel="0" collapsed="false">
      <c r="A14" s="10" t="str">
        <f aca="false">IFERROR(INDEX(挑選表!$B$8:$B$207,MATCH(11,挑選表!$G$8:$G$207,0)),"")</f>
        <v/>
      </c>
      <c r="B14" s="28" t="str">
        <f aca="false">IFERROR(INDEX(挑選表!$C$8:$C$207,MATCH(11,挑選表!$G$8:$G$207,0)),"")</f>
        <v/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29" t="str">
        <f aca="false">IF($A14="","",COUNTIF(C14:AG14,"✓"))</f>
        <v/>
      </c>
      <c r="AI14" s="30" t="str">
        <f aca="false">IF($A14="","",IF(挑選表!$G$5=0,0,AH14/挑選表!$G$5))</f>
        <v/>
      </c>
      <c r="AJ14" s="29" t="str">
        <f aca="false">IF($A14="","",MAX(計算表!C14:AG14))</f>
        <v/>
      </c>
    </row>
    <row r="15" customFormat="false" ht="15" hidden="false" customHeight="false" outlineLevel="0" collapsed="false">
      <c r="A15" s="31" t="str">
        <f aca="false">IFERROR(INDEX(挑選表!$B$8:$B$207,MATCH(12,挑選表!$G$8:$G$207,0)),"")</f>
        <v/>
      </c>
      <c r="B15" s="32" t="str">
        <f aca="false">IFERROR(INDEX(挑選表!$C$8:$C$207,MATCH(12,挑選表!$G$8:$G$207,0)),"")</f>
        <v/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4" t="str">
        <f aca="false">IF($A15="","",COUNTIF(C15:AG15,"✓"))</f>
        <v/>
      </c>
      <c r="AI15" s="35" t="str">
        <f aca="false">IF($A15="","",IF(挑選表!$G$5=0,0,AH15/挑選表!$G$5))</f>
        <v/>
      </c>
      <c r="AJ15" s="34" t="str">
        <f aca="false">IF($A15="","",MAX(計算表!C15:AG15))</f>
        <v/>
      </c>
    </row>
    <row r="16" customFormat="false" ht="15" hidden="false" customHeight="false" outlineLevel="0" collapsed="false">
      <c r="A16" s="10" t="str">
        <f aca="false">IFERROR(INDEX(挑選表!$B$8:$B$207,MATCH(13,挑選表!$G$8:$G$207,0)),"")</f>
        <v/>
      </c>
      <c r="B16" s="28" t="str">
        <f aca="false">IFERROR(INDEX(挑選表!$C$8:$C$207,MATCH(13,挑選表!$G$8:$G$207,0)),"")</f>
        <v/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29" t="str">
        <f aca="false">IF($A16="","",COUNTIF(C16:AG16,"✓"))</f>
        <v/>
      </c>
      <c r="AI16" s="30" t="str">
        <f aca="false">IF($A16="","",IF(挑選表!$G$5=0,0,AH16/挑選表!$G$5))</f>
        <v/>
      </c>
      <c r="AJ16" s="29" t="str">
        <f aca="false">IF($A16="","",MAX(計算表!C16:AG16))</f>
        <v/>
      </c>
    </row>
    <row r="17" customFormat="false" ht="15" hidden="false" customHeight="false" outlineLevel="0" collapsed="false">
      <c r="A17" s="31" t="str">
        <f aca="false">IFERROR(INDEX(挑選表!$B$8:$B$207,MATCH(14,挑選表!$G$8:$G$207,0)),"")</f>
        <v/>
      </c>
      <c r="B17" s="32" t="str">
        <f aca="false">IFERROR(INDEX(挑選表!$C$8:$C$207,MATCH(14,挑選表!$G$8:$G$207,0)),"")</f>
        <v/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4" t="str">
        <f aca="false">IF($A17="","",COUNTIF(C17:AG17,"✓"))</f>
        <v/>
      </c>
      <c r="AI17" s="35" t="str">
        <f aca="false">IF($A17="","",IF(挑選表!$G$5=0,0,AH17/挑選表!$G$5))</f>
        <v/>
      </c>
      <c r="AJ17" s="34" t="str">
        <f aca="false">IF($A17="","",MAX(計算表!C17:AG17))</f>
        <v/>
      </c>
    </row>
    <row r="18" customFormat="false" ht="15" hidden="false" customHeight="false" outlineLevel="0" collapsed="false">
      <c r="A18" s="10" t="str">
        <f aca="false">IFERROR(INDEX(挑選表!$B$8:$B$207,MATCH(15,挑選表!$G$8:$G$207,0)),"")</f>
        <v/>
      </c>
      <c r="B18" s="28" t="str">
        <f aca="false">IFERROR(INDEX(挑選表!$C$8:$C$207,MATCH(15,挑選表!$G$8:$G$207,0)),"")</f>
        <v/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29" t="str">
        <f aca="false">IF($A18="","",COUNTIF(C18:AG18,"✓"))</f>
        <v/>
      </c>
      <c r="AI18" s="30" t="str">
        <f aca="false">IF($A18="","",IF(挑選表!$G$5=0,0,AH18/挑選表!$G$5))</f>
        <v/>
      </c>
      <c r="AJ18" s="29" t="str">
        <f aca="false">IF($A18="","",MAX(計算表!C18:AG18))</f>
        <v/>
      </c>
    </row>
    <row r="19" customFormat="false" ht="15" hidden="false" customHeight="false" outlineLevel="0" collapsed="false">
      <c r="A19" s="31" t="str">
        <f aca="false">IFERROR(INDEX(挑選表!$B$8:$B$207,MATCH(16,挑選表!$G$8:$G$207,0)),"")</f>
        <v/>
      </c>
      <c r="B19" s="32" t="str">
        <f aca="false">IFERROR(INDEX(挑選表!$C$8:$C$207,MATCH(16,挑選表!$G$8:$G$207,0)),"")</f>
        <v/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4" t="str">
        <f aca="false">IF($A19="","",COUNTIF(C19:AG19,"✓"))</f>
        <v/>
      </c>
      <c r="AI19" s="35" t="str">
        <f aca="false">IF($A19="","",IF(挑選表!$G$5=0,0,AH19/挑選表!$G$5))</f>
        <v/>
      </c>
      <c r="AJ19" s="34" t="str">
        <f aca="false">IF($A19="","",MAX(計算表!C19:AG19))</f>
        <v/>
      </c>
    </row>
    <row r="20" customFormat="false" ht="15" hidden="false" customHeight="false" outlineLevel="0" collapsed="false">
      <c r="A20" s="10" t="str">
        <f aca="false">IFERROR(INDEX(挑選表!$B$8:$B$207,MATCH(17,挑選表!$G$8:$G$207,0)),"")</f>
        <v/>
      </c>
      <c r="B20" s="28" t="str">
        <f aca="false">IFERROR(INDEX(挑選表!$C$8:$C$207,MATCH(17,挑選表!$G$8:$G$207,0)),"")</f>
        <v/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29" t="str">
        <f aca="false">IF($A20="","",COUNTIF(C20:AG20,"✓"))</f>
        <v/>
      </c>
      <c r="AI20" s="30" t="str">
        <f aca="false">IF($A20="","",IF(挑選表!$G$5=0,0,AH20/挑選表!$G$5))</f>
        <v/>
      </c>
      <c r="AJ20" s="29" t="str">
        <f aca="false">IF($A20="","",MAX(計算表!C20:AG20))</f>
        <v/>
      </c>
    </row>
    <row r="21" customFormat="false" ht="15" hidden="false" customHeight="false" outlineLevel="0" collapsed="false">
      <c r="A21" s="31" t="str">
        <f aca="false">IFERROR(INDEX(挑選表!$B$8:$B$207,MATCH(18,挑選表!$G$8:$G$207,0)),"")</f>
        <v/>
      </c>
      <c r="B21" s="32" t="str">
        <f aca="false">IFERROR(INDEX(挑選表!$C$8:$C$207,MATCH(18,挑選表!$G$8:$G$207,0)),"")</f>
        <v/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4" t="str">
        <f aca="false">IF($A21="","",COUNTIF(C21:AG21,"✓"))</f>
        <v/>
      </c>
      <c r="AI21" s="35" t="str">
        <f aca="false">IF($A21="","",IF(挑選表!$G$5=0,0,AH21/挑選表!$G$5))</f>
        <v/>
      </c>
      <c r="AJ21" s="34" t="str">
        <f aca="false">IF($A21="","",MAX(計算表!C21:AG21))</f>
        <v/>
      </c>
    </row>
    <row r="22" customFormat="false" ht="15" hidden="false" customHeight="false" outlineLevel="0" collapsed="false">
      <c r="A22" s="10" t="str">
        <f aca="false">IFERROR(INDEX(挑選表!$B$8:$B$207,MATCH(19,挑選表!$G$8:$G$207,0)),"")</f>
        <v/>
      </c>
      <c r="B22" s="28" t="str">
        <f aca="false">IFERROR(INDEX(挑選表!$C$8:$C$207,MATCH(19,挑選表!$G$8:$G$207,0)),"")</f>
        <v/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29" t="str">
        <f aca="false">IF($A22="","",COUNTIF(C22:AG22,"✓"))</f>
        <v/>
      </c>
      <c r="AI22" s="30" t="str">
        <f aca="false">IF($A22="","",IF(挑選表!$G$5=0,0,AH22/挑選表!$G$5))</f>
        <v/>
      </c>
      <c r="AJ22" s="29" t="str">
        <f aca="false">IF($A22="","",MAX(計算表!C22:AG22))</f>
        <v/>
      </c>
    </row>
    <row r="23" customFormat="false" ht="15" hidden="false" customHeight="false" outlineLevel="0" collapsed="false">
      <c r="A23" s="31" t="str">
        <f aca="false">IFERROR(INDEX(挑選表!$B$8:$B$207,MATCH(20,挑選表!$G$8:$G$207,0)),"")</f>
        <v/>
      </c>
      <c r="B23" s="32" t="str">
        <f aca="false">IFERROR(INDEX(挑選表!$C$8:$C$207,MATCH(20,挑選表!$G$8:$G$207,0)),"")</f>
        <v/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4" t="str">
        <f aca="false">IF($A23="","",COUNTIF(C23:AG23,"✓"))</f>
        <v/>
      </c>
      <c r="AI23" s="35" t="str">
        <f aca="false">IF($A23="","",IF(挑選表!$G$5=0,0,AH23/挑選表!$G$5))</f>
        <v/>
      </c>
      <c r="AJ23" s="34" t="str">
        <f aca="false">IF($A23="","",MAX(計算表!C23:AG23))</f>
        <v/>
      </c>
    </row>
    <row r="24" customFormat="false" ht="15" hidden="false" customHeight="false" outlineLevel="0" collapsed="false">
      <c r="A24" s="10" t="str">
        <f aca="false">IFERROR(INDEX(挑選表!$B$8:$B$207,MATCH(21,挑選表!$G$8:$G$207,0)),"")</f>
        <v/>
      </c>
      <c r="B24" s="28" t="str">
        <f aca="false">IFERROR(INDEX(挑選表!$C$8:$C$207,MATCH(21,挑選表!$G$8:$G$207,0)),"")</f>
        <v/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29" t="str">
        <f aca="false">IF($A24="","",COUNTIF(C24:AG24,"✓"))</f>
        <v/>
      </c>
      <c r="AI24" s="30" t="str">
        <f aca="false">IF($A24="","",IF(挑選表!$G$5=0,0,AH24/挑選表!$G$5))</f>
        <v/>
      </c>
      <c r="AJ24" s="29" t="str">
        <f aca="false">IF($A24="","",MAX(計算表!C24:AG24))</f>
        <v/>
      </c>
    </row>
    <row r="25" customFormat="false" ht="15" hidden="false" customHeight="false" outlineLevel="0" collapsed="false">
      <c r="A25" s="31" t="str">
        <f aca="false">IFERROR(INDEX(挑選表!$B$8:$B$207,MATCH(22,挑選表!$G$8:$G$207,0)),"")</f>
        <v/>
      </c>
      <c r="B25" s="32" t="str">
        <f aca="false">IFERROR(INDEX(挑選表!$C$8:$C$207,MATCH(22,挑選表!$G$8:$G$207,0)),"")</f>
        <v/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4" t="str">
        <f aca="false">IF($A25="","",COUNTIF(C25:AG25,"✓"))</f>
        <v/>
      </c>
      <c r="AI25" s="35" t="str">
        <f aca="false">IF($A25="","",IF(挑選表!$G$5=0,0,AH25/挑選表!$G$5))</f>
        <v/>
      </c>
      <c r="AJ25" s="34" t="str">
        <f aca="false">IF($A25="","",MAX(計算表!C25:AG25))</f>
        <v/>
      </c>
    </row>
    <row r="26" customFormat="false" ht="15" hidden="false" customHeight="false" outlineLevel="0" collapsed="false">
      <c r="A26" s="10" t="str">
        <f aca="false">IFERROR(INDEX(挑選表!$B$8:$B$207,MATCH(23,挑選表!$G$8:$G$207,0)),"")</f>
        <v/>
      </c>
      <c r="B26" s="28" t="str">
        <f aca="false">IFERROR(INDEX(挑選表!$C$8:$C$207,MATCH(23,挑選表!$G$8:$G$207,0)),"")</f>
        <v/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29" t="str">
        <f aca="false">IF($A26="","",COUNTIF(C26:AG26,"✓"))</f>
        <v/>
      </c>
      <c r="AI26" s="30" t="str">
        <f aca="false">IF($A26="","",IF(挑選表!$G$5=0,0,AH26/挑選表!$G$5))</f>
        <v/>
      </c>
      <c r="AJ26" s="29" t="str">
        <f aca="false">IF($A26="","",MAX(計算表!C26:AG26))</f>
        <v/>
      </c>
    </row>
    <row r="27" customFormat="false" ht="15" hidden="false" customHeight="false" outlineLevel="0" collapsed="false">
      <c r="A27" s="31" t="str">
        <f aca="false">IFERROR(INDEX(挑選表!$B$8:$B$207,MATCH(24,挑選表!$G$8:$G$207,0)),"")</f>
        <v/>
      </c>
      <c r="B27" s="32" t="str">
        <f aca="false">IFERROR(INDEX(挑選表!$C$8:$C$207,MATCH(24,挑選表!$G$8:$G$207,0)),"")</f>
        <v/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4" t="str">
        <f aca="false">IF($A27="","",COUNTIF(C27:AG27,"✓"))</f>
        <v/>
      </c>
      <c r="AI27" s="35" t="str">
        <f aca="false">IF($A27="","",IF(挑選表!$G$5=0,0,AH27/挑選表!$G$5))</f>
        <v/>
      </c>
      <c r="AJ27" s="34" t="str">
        <f aca="false">IF($A27="","",MAX(計算表!C27:AG27))</f>
        <v/>
      </c>
    </row>
    <row r="28" customFormat="false" ht="15" hidden="false" customHeight="false" outlineLevel="0" collapsed="false">
      <c r="A28" s="10" t="str">
        <f aca="false">IFERROR(INDEX(挑選表!$B$8:$B$207,MATCH(25,挑選表!$G$8:$G$207,0)),"")</f>
        <v/>
      </c>
      <c r="B28" s="28" t="str">
        <f aca="false">IFERROR(INDEX(挑選表!$C$8:$C$207,MATCH(25,挑選表!$G$8:$G$207,0)),"")</f>
        <v/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29" t="str">
        <f aca="false">IF($A28="","",COUNTIF(C28:AG28,"✓"))</f>
        <v/>
      </c>
      <c r="AI28" s="30" t="str">
        <f aca="false">IF($A28="","",IF(挑選表!$G$5=0,0,AH28/挑選表!$G$5))</f>
        <v/>
      </c>
      <c r="AJ28" s="29" t="str">
        <f aca="false">IF($A28="","",MAX(計算表!C28:AG28))</f>
        <v/>
      </c>
    </row>
    <row r="29" customFormat="false" ht="15" hidden="false" customHeight="false" outlineLevel="0" collapsed="false">
      <c r="A29" s="31" t="str">
        <f aca="false">IFERROR(INDEX(挑選表!$B$8:$B$207,MATCH(26,挑選表!$G$8:$G$207,0)),"")</f>
        <v/>
      </c>
      <c r="B29" s="32" t="str">
        <f aca="false">IFERROR(INDEX(挑選表!$C$8:$C$207,MATCH(26,挑選表!$G$8:$G$207,0)),"")</f>
        <v/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4" t="str">
        <f aca="false">IF($A29="","",COUNTIF(C29:AG29,"✓"))</f>
        <v/>
      </c>
      <c r="AI29" s="35" t="str">
        <f aca="false">IF($A29="","",IF(挑選表!$G$5=0,0,AH29/挑選表!$G$5))</f>
        <v/>
      </c>
      <c r="AJ29" s="34" t="str">
        <f aca="false">IF($A29="","",MAX(計算表!C29:AG29))</f>
        <v/>
      </c>
    </row>
    <row r="30" customFormat="false" ht="15" hidden="false" customHeight="false" outlineLevel="0" collapsed="false">
      <c r="A30" s="10" t="str">
        <f aca="false">IFERROR(INDEX(挑選表!$B$8:$B$207,MATCH(27,挑選表!$G$8:$G$207,0)),"")</f>
        <v/>
      </c>
      <c r="B30" s="28" t="str">
        <f aca="false">IFERROR(INDEX(挑選表!$C$8:$C$207,MATCH(27,挑選表!$G$8:$G$207,0)),"")</f>
        <v/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29" t="str">
        <f aca="false">IF($A30="","",COUNTIF(C30:AG30,"✓"))</f>
        <v/>
      </c>
      <c r="AI30" s="30" t="str">
        <f aca="false">IF($A30="","",IF(挑選表!$G$5=0,0,AH30/挑選表!$G$5))</f>
        <v/>
      </c>
      <c r="AJ30" s="29" t="str">
        <f aca="false">IF($A30="","",MAX(計算表!C30:AG30))</f>
        <v/>
      </c>
    </row>
    <row r="31" customFormat="false" ht="15" hidden="false" customHeight="false" outlineLevel="0" collapsed="false">
      <c r="A31" s="31" t="str">
        <f aca="false">IFERROR(INDEX(挑選表!$B$8:$B$207,MATCH(28,挑選表!$G$8:$G$207,0)),"")</f>
        <v/>
      </c>
      <c r="B31" s="32" t="str">
        <f aca="false">IFERROR(INDEX(挑選表!$C$8:$C$207,MATCH(28,挑選表!$G$8:$G$207,0)),"")</f>
        <v/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4" t="str">
        <f aca="false">IF($A31="","",COUNTIF(C31:AG31,"✓"))</f>
        <v/>
      </c>
      <c r="AI31" s="35" t="str">
        <f aca="false">IF($A31="","",IF(挑選表!$G$5=0,0,AH31/挑選表!$G$5))</f>
        <v/>
      </c>
      <c r="AJ31" s="34" t="str">
        <f aca="false">IF($A31="","",MAX(計算表!C31:AG31))</f>
        <v/>
      </c>
    </row>
    <row r="32" customFormat="false" ht="15" hidden="false" customHeight="false" outlineLevel="0" collapsed="false">
      <c r="A32" s="10" t="str">
        <f aca="false">IFERROR(INDEX(挑選表!$B$8:$B$207,MATCH(29,挑選表!$G$8:$G$207,0)),"")</f>
        <v/>
      </c>
      <c r="B32" s="28" t="str">
        <f aca="false">IFERROR(INDEX(挑選表!$C$8:$C$207,MATCH(29,挑選表!$G$8:$G$207,0)),"")</f>
        <v/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29" t="str">
        <f aca="false">IF($A32="","",COUNTIF(C32:AG32,"✓"))</f>
        <v/>
      </c>
      <c r="AI32" s="30" t="str">
        <f aca="false">IF($A32="","",IF(挑選表!$G$5=0,0,AH32/挑選表!$G$5))</f>
        <v/>
      </c>
      <c r="AJ32" s="29" t="str">
        <f aca="false">IF($A32="","",MAX(計算表!C32:AG32))</f>
        <v/>
      </c>
    </row>
    <row r="33" customFormat="false" ht="15" hidden="false" customHeight="false" outlineLevel="0" collapsed="false">
      <c r="A33" s="31" t="str">
        <f aca="false">IFERROR(INDEX(挑選表!$B$8:$B$207,MATCH(30,挑選表!$G$8:$G$207,0)),"")</f>
        <v/>
      </c>
      <c r="B33" s="32" t="str">
        <f aca="false">IFERROR(INDEX(挑選表!$C$8:$C$207,MATCH(30,挑選表!$G$8:$G$207,0)),"")</f>
        <v/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4" t="str">
        <f aca="false">IF($A33="","",COUNTIF(C33:AG33,"✓"))</f>
        <v/>
      </c>
      <c r="AI33" s="35" t="str">
        <f aca="false">IF($A33="","",IF(挑選表!$G$5=0,0,AH33/挑選表!$G$5))</f>
        <v/>
      </c>
      <c r="AJ33" s="34" t="str">
        <f aca="false">IF($A33="","",MAX(計算表!C33:AG33))</f>
        <v/>
      </c>
    </row>
    <row r="34" customFormat="false" ht="15" hidden="false" customHeight="false" outlineLevel="0" collapsed="false">
      <c r="A34" s="3" t="s">
        <v>673</v>
      </c>
      <c r="B34" s="36"/>
      <c r="C34" s="37" t="n">
        <f aca="false">IF(C$3="","",COUNTIF(C$4:C$33,"✓"))</f>
        <v>2</v>
      </c>
      <c r="D34" s="37" t="n">
        <f aca="false">IF(D$3="","",COUNTIF(D$4:D$33,"✓"))</f>
        <v>2</v>
      </c>
      <c r="E34" s="37" t="n">
        <f aca="false">IF(E$3="","",COUNTIF(E$4:E$33,"✓"))</f>
        <v>1</v>
      </c>
      <c r="F34" s="37" t="n">
        <f aca="false">IF(F$3="","",COUNTIF(F$4:F$33,"✓"))</f>
        <v>2</v>
      </c>
      <c r="G34" s="37" t="n">
        <f aca="false">IF(G$3="","",COUNTIF(G$4:G$33,"✓"))</f>
        <v>2</v>
      </c>
      <c r="H34" s="37" t="n">
        <f aca="false">IF(H$3="","",COUNTIF(H$4:H$33,"✓"))</f>
        <v>2</v>
      </c>
      <c r="I34" s="37" t="n">
        <f aca="false">IF(I$3="","",COUNTIF(I$4:I$33,"✓"))</f>
        <v>1</v>
      </c>
      <c r="J34" s="37" t="n">
        <f aca="false">IF(J$3="","",COUNTIF(J$4:J$33,"✓"))</f>
        <v>0</v>
      </c>
      <c r="K34" s="37" t="n">
        <f aca="false">IF(K$3="","",COUNTIF(K$4:K$33,"✓"))</f>
        <v>1</v>
      </c>
      <c r="L34" s="37" t="n">
        <f aca="false">IF(L$3="","",COUNTIF(L$4:L$33,"✓"))</f>
        <v>1</v>
      </c>
      <c r="M34" s="37" t="n">
        <f aca="false">IF(M$3="","",COUNTIF(M$4:M$33,"✓"))</f>
        <v>0</v>
      </c>
      <c r="N34" s="37" t="n">
        <f aca="false">IF(N$3="","",COUNTIF(N$4:N$33,"✓"))</f>
        <v>0</v>
      </c>
      <c r="O34" s="37" t="n">
        <f aca="false">IF(O$3="","",COUNTIF(O$4:O$33,"✓"))</f>
        <v>0</v>
      </c>
      <c r="P34" s="37" t="n">
        <f aca="false">IF(P$3="","",COUNTIF(P$4:P$33,"✓"))</f>
        <v>0</v>
      </c>
      <c r="Q34" s="37" t="n">
        <f aca="false">IF(Q$3="","",COUNTIF(Q$4:Q$33,"✓"))</f>
        <v>0</v>
      </c>
      <c r="R34" s="37" t="n">
        <f aca="false">IF(R$3="","",COUNTIF(R$4:R$33,"✓"))</f>
        <v>0</v>
      </c>
      <c r="S34" s="37" t="n">
        <f aca="false">IF(S$3="","",COUNTIF(S$4:S$33,"✓"))</f>
        <v>0</v>
      </c>
      <c r="T34" s="37" t="n">
        <f aca="false">IF(T$3="","",COUNTIF(T$4:T$33,"✓"))</f>
        <v>0</v>
      </c>
      <c r="U34" s="37" t="n">
        <f aca="false">IF(U$3="","",COUNTIF(U$4:U$33,"✓"))</f>
        <v>0</v>
      </c>
      <c r="V34" s="37" t="n">
        <f aca="false">IF(V$3="","",COUNTIF(V$4:V$33,"✓"))</f>
        <v>0</v>
      </c>
      <c r="W34" s="37" t="n">
        <f aca="false">IF(W$3="","",COUNTIF(W$4:W$33,"✓"))</f>
        <v>0</v>
      </c>
      <c r="X34" s="37" t="n">
        <f aca="false">IF(X$3="","",COUNTIF(X$4:X$33,"✓"))</f>
        <v>0</v>
      </c>
      <c r="Y34" s="37" t="n">
        <f aca="false">IF(Y$3="","",COUNTIF(Y$4:Y$33,"✓"))</f>
        <v>0</v>
      </c>
      <c r="Z34" s="37" t="n">
        <f aca="false">IF(Z$3="","",COUNTIF(Z$4:Z$33,"✓"))</f>
        <v>0</v>
      </c>
      <c r="AA34" s="37" t="n">
        <f aca="false">IF(AA$3="","",COUNTIF(AA$4:AA$33,"✓"))</f>
        <v>0</v>
      </c>
      <c r="AB34" s="37" t="n">
        <f aca="false">IF(AB$3="","",COUNTIF(AB$4:AB$33,"✓"))</f>
        <v>0</v>
      </c>
      <c r="AC34" s="37" t="n">
        <f aca="false">IF(AC$3="","",COUNTIF(AC$4:AC$33,"✓"))</f>
        <v>0</v>
      </c>
      <c r="AD34" s="37" t="n">
        <f aca="false">IF(AD$3="","",COUNTIF(AD$4:AD$33,"✓"))</f>
        <v>0</v>
      </c>
      <c r="AE34" s="37" t="n">
        <f aca="false">IF(AE$3="","",COUNTIF(AE$4:AE$33,"✓"))</f>
        <v>0</v>
      </c>
      <c r="AF34" s="37" t="n">
        <f aca="false">IF(AF$3="","",COUNTIF(AF$4:AF$33,"✓"))</f>
        <v>0</v>
      </c>
      <c r="AG34" s="37" t="n">
        <f aca="false">IF(AG$3="","",COUNTIF(AG$4:AG$33,"✓"))</f>
        <v>0</v>
      </c>
      <c r="AH34" s="36"/>
      <c r="AI34" s="36"/>
      <c r="AJ34" s="36"/>
    </row>
  </sheetData>
  <mergeCells count="2">
    <mergeCell ref="A1:AJ1"/>
    <mergeCell ref="A2:AJ2"/>
  </mergeCells>
  <conditionalFormatting sqref="C4:AG33">
    <cfRule type="cellIs" priority="2" operator="equal" aboveAverage="0" equalAverage="0" bottom="0" percent="0" rank="0" text="" dxfId="19">
      <formula>"✓"</formula>
    </cfRule>
    <cfRule type="expression" priority="3" aboveAverage="0" equalAverage="0" bottom="0" percent="0" rank="0" text="" dxfId="20">
      <formula>AND(C$3&lt;&gt;"",DATE(挑選表!$B$4,挑選表!$D$4,C$3)=TODAY())</formula>
    </cfRule>
    <cfRule type="expression" priority="4" aboveAverage="0" equalAverage="0" bottom="0" percent="0" rank="0" text="" dxfId="21">
      <formula>C$3=""</formula>
    </cfRule>
  </conditionalFormatting>
  <conditionalFormatting sqref="C3:AG3">
    <cfRule type="expression" priority="5" aboveAverage="0" equalAverage="0" bottom="0" percent="0" rank="0" text="" dxfId="20">
      <formula>AND(C3&lt;&gt;"",DATE(挑選表!$B$4,挑選表!$D$4,C3)=TODAY())</formula>
    </cfRule>
  </conditionalFormatting>
  <conditionalFormatting sqref="AI4:AI33">
    <cfRule type="colorScale" priority="6">
      <colorScale>
        <cfvo type="num" val="0"/>
        <cfvo type="percentile" val="50"/>
        <cfvo type="num" val="1"/>
        <color rgb="FFF8696B"/>
        <color rgb="FFFFEB84"/>
        <color rgb="FF63BE7B"/>
      </colorScale>
    </cfRule>
  </conditionalFormatting>
  <dataValidations count="1">
    <dataValidation allowBlank="true" errorStyle="stop" operator="between" showDropDown="false" showErrorMessage="false" showInputMessage="false" sqref="C4:AG33" type="list">
      <formula1>"✓"</formula1>
      <formula2>0</formula2>
    </dataValidation>
  </dataValidations>
  <printOptions headings="false" gridLines="false" gridLinesSet="true" horizontalCentered="false" verticalCentered="false"/>
  <pageMargins left="0.2" right="0.2" top="0.3" bottom="0.3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38" t="s">
        <v>674</v>
      </c>
      <c r="B1" s="38"/>
      <c r="C1" s="38"/>
      <c r="D1" s="38"/>
      <c r="E1" s="38"/>
      <c r="F1" s="38"/>
    </row>
    <row r="4" customFormat="false" ht="15" hidden="false" customHeight="false" outlineLevel="0" collapsed="false">
      <c r="C4" s="0" t="n">
        <f aca="false">IF(月曆追蹤表!C4="✓",1,0)</f>
        <v>1</v>
      </c>
      <c r="D4" s="0" t="n">
        <f aca="false">IF(月曆追蹤表!D4="✓",C4+1,0)</f>
        <v>2</v>
      </c>
      <c r="E4" s="0" t="n">
        <f aca="false">IF(月曆追蹤表!E4="✓",D4+1,0)</f>
        <v>3</v>
      </c>
      <c r="F4" s="0" t="n">
        <f aca="false">IF(月曆追蹤表!F4="✓",E4+1,0)</f>
        <v>4</v>
      </c>
      <c r="G4" s="0" t="n">
        <f aca="false">IF(月曆追蹤表!G4="✓",F4+1,0)</f>
        <v>5</v>
      </c>
      <c r="H4" s="0" t="n">
        <f aca="false">IF(月曆追蹤表!H4="✓",G4+1,0)</f>
        <v>6</v>
      </c>
      <c r="I4" s="0" t="n">
        <f aca="false">IF(月曆追蹤表!I4="✓",H4+1,0)</f>
        <v>7</v>
      </c>
      <c r="J4" s="0" t="n">
        <f aca="false">IF(月曆追蹤表!J4="✓",I4+1,0)</f>
        <v>0</v>
      </c>
      <c r="K4" s="0" t="n">
        <f aca="false">IF(月曆追蹤表!K4="✓",J4+1,0)</f>
        <v>1</v>
      </c>
      <c r="L4" s="0" t="n">
        <f aca="false">IF(月曆追蹤表!L4="✓",K4+1,0)</f>
        <v>2</v>
      </c>
      <c r="M4" s="0" t="n">
        <f aca="false">IF(月曆追蹤表!M4="✓",L4+1,0)</f>
        <v>0</v>
      </c>
      <c r="N4" s="0" t="n">
        <f aca="false">IF(月曆追蹤表!N4="✓",M4+1,0)</f>
        <v>0</v>
      </c>
      <c r="O4" s="0" t="n">
        <f aca="false">IF(月曆追蹤表!O4="✓",N4+1,0)</f>
        <v>0</v>
      </c>
      <c r="P4" s="0" t="n">
        <f aca="false">IF(月曆追蹤表!P4="✓",O4+1,0)</f>
        <v>0</v>
      </c>
      <c r="Q4" s="0" t="n">
        <f aca="false">IF(月曆追蹤表!Q4="✓",P4+1,0)</f>
        <v>0</v>
      </c>
      <c r="R4" s="0" t="n">
        <f aca="false">IF(月曆追蹤表!R4="✓",Q4+1,0)</f>
        <v>0</v>
      </c>
      <c r="S4" s="0" t="n">
        <f aca="false">IF(月曆追蹤表!S4="✓",R4+1,0)</f>
        <v>0</v>
      </c>
      <c r="T4" s="0" t="n">
        <f aca="false">IF(月曆追蹤表!T4="✓",S4+1,0)</f>
        <v>0</v>
      </c>
      <c r="U4" s="0" t="n">
        <f aca="false">IF(月曆追蹤表!U4="✓",T4+1,0)</f>
        <v>0</v>
      </c>
      <c r="V4" s="0" t="n">
        <f aca="false">IF(月曆追蹤表!V4="✓",U4+1,0)</f>
        <v>0</v>
      </c>
      <c r="W4" s="0" t="n">
        <f aca="false">IF(月曆追蹤表!W4="✓",V4+1,0)</f>
        <v>0</v>
      </c>
      <c r="X4" s="0" t="n">
        <f aca="false">IF(月曆追蹤表!X4="✓",W4+1,0)</f>
        <v>0</v>
      </c>
      <c r="Y4" s="0" t="n">
        <f aca="false">IF(月曆追蹤表!Y4="✓",X4+1,0)</f>
        <v>0</v>
      </c>
      <c r="Z4" s="0" t="n">
        <f aca="false">IF(月曆追蹤表!Z4="✓",Y4+1,0)</f>
        <v>0</v>
      </c>
      <c r="AA4" s="0" t="n">
        <f aca="false">IF(月曆追蹤表!AA4="✓",Z4+1,0)</f>
        <v>0</v>
      </c>
      <c r="AB4" s="0" t="n">
        <f aca="false">IF(月曆追蹤表!AB4="✓",AA4+1,0)</f>
        <v>0</v>
      </c>
      <c r="AC4" s="0" t="n">
        <f aca="false">IF(月曆追蹤表!AC4="✓",AB4+1,0)</f>
        <v>0</v>
      </c>
      <c r="AD4" s="0" t="n">
        <f aca="false">IF(月曆追蹤表!AD4="✓",AC4+1,0)</f>
        <v>0</v>
      </c>
      <c r="AE4" s="0" t="n">
        <f aca="false">IF(月曆追蹤表!AE4="✓",AD4+1,0)</f>
        <v>0</v>
      </c>
      <c r="AF4" s="0" t="n">
        <f aca="false">IF(月曆追蹤表!AF4="✓",AE4+1,0)</f>
        <v>0</v>
      </c>
      <c r="AG4" s="0" t="n">
        <f aca="false">IF(月曆追蹤表!AG4="✓",AF4+1,0)</f>
        <v>0</v>
      </c>
    </row>
    <row r="5" customFormat="false" ht="15" hidden="false" customHeight="false" outlineLevel="0" collapsed="false">
      <c r="C5" s="0" t="n">
        <f aca="false">IF(月曆追蹤表!C5="✓",1,0)</f>
        <v>1</v>
      </c>
      <c r="D5" s="0" t="n">
        <f aca="false">IF(月曆追蹤表!D5="✓",C5+1,0)</f>
        <v>2</v>
      </c>
      <c r="E5" s="0" t="n">
        <f aca="false">IF(月曆追蹤表!E5="✓",D5+1,0)</f>
        <v>0</v>
      </c>
      <c r="F5" s="0" t="n">
        <f aca="false">IF(月曆追蹤表!F5="✓",E5+1,0)</f>
        <v>1</v>
      </c>
      <c r="G5" s="0" t="n">
        <f aca="false">IF(月曆追蹤表!G5="✓",F5+1,0)</f>
        <v>2</v>
      </c>
      <c r="H5" s="0" t="n">
        <f aca="false">IF(月曆追蹤表!H5="✓",G5+1,0)</f>
        <v>3</v>
      </c>
      <c r="I5" s="0" t="n">
        <f aca="false">IF(月曆追蹤表!I5="✓",H5+1,0)</f>
        <v>0</v>
      </c>
      <c r="J5" s="0" t="n">
        <f aca="false">IF(月曆追蹤表!J5="✓",I5+1,0)</f>
        <v>0</v>
      </c>
      <c r="K5" s="0" t="n">
        <f aca="false">IF(月曆追蹤表!K5="✓",J5+1,0)</f>
        <v>0</v>
      </c>
      <c r="L5" s="0" t="n">
        <f aca="false">IF(月曆追蹤表!L5="✓",K5+1,0)</f>
        <v>0</v>
      </c>
      <c r="M5" s="0" t="n">
        <f aca="false">IF(月曆追蹤表!M5="✓",L5+1,0)</f>
        <v>0</v>
      </c>
      <c r="N5" s="0" t="n">
        <f aca="false">IF(月曆追蹤表!N5="✓",M5+1,0)</f>
        <v>0</v>
      </c>
      <c r="O5" s="0" t="n">
        <f aca="false">IF(月曆追蹤表!O5="✓",N5+1,0)</f>
        <v>0</v>
      </c>
      <c r="P5" s="0" t="n">
        <f aca="false">IF(月曆追蹤表!P5="✓",O5+1,0)</f>
        <v>0</v>
      </c>
      <c r="Q5" s="0" t="n">
        <f aca="false">IF(月曆追蹤表!Q5="✓",P5+1,0)</f>
        <v>0</v>
      </c>
      <c r="R5" s="0" t="n">
        <f aca="false">IF(月曆追蹤表!R5="✓",Q5+1,0)</f>
        <v>0</v>
      </c>
      <c r="S5" s="0" t="n">
        <f aca="false">IF(月曆追蹤表!S5="✓",R5+1,0)</f>
        <v>0</v>
      </c>
      <c r="T5" s="0" t="n">
        <f aca="false">IF(月曆追蹤表!T5="✓",S5+1,0)</f>
        <v>0</v>
      </c>
      <c r="U5" s="0" t="n">
        <f aca="false">IF(月曆追蹤表!U5="✓",T5+1,0)</f>
        <v>0</v>
      </c>
      <c r="V5" s="0" t="n">
        <f aca="false">IF(月曆追蹤表!V5="✓",U5+1,0)</f>
        <v>0</v>
      </c>
      <c r="W5" s="0" t="n">
        <f aca="false">IF(月曆追蹤表!W5="✓",V5+1,0)</f>
        <v>0</v>
      </c>
      <c r="X5" s="0" t="n">
        <f aca="false">IF(月曆追蹤表!X5="✓",W5+1,0)</f>
        <v>0</v>
      </c>
      <c r="Y5" s="0" t="n">
        <f aca="false">IF(月曆追蹤表!Y5="✓",X5+1,0)</f>
        <v>0</v>
      </c>
      <c r="Z5" s="0" t="n">
        <f aca="false">IF(月曆追蹤表!Z5="✓",Y5+1,0)</f>
        <v>0</v>
      </c>
      <c r="AA5" s="0" t="n">
        <f aca="false">IF(月曆追蹤表!AA5="✓",Z5+1,0)</f>
        <v>0</v>
      </c>
      <c r="AB5" s="0" t="n">
        <f aca="false">IF(月曆追蹤表!AB5="✓",AA5+1,0)</f>
        <v>0</v>
      </c>
      <c r="AC5" s="0" t="n">
        <f aca="false">IF(月曆追蹤表!AC5="✓",AB5+1,0)</f>
        <v>0</v>
      </c>
      <c r="AD5" s="0" t="n">
        <f aca="false">IF(月曆追蹤表!AD5="✓",AC5+1,0)</f>
        <v>0</v>
      </c>
      <c r="AE5" s="0" t="n">
        <f aca="false">IF(月曆追蹤表!AE5="✓",AD5+1,0)</f>
        <v>0</v>
      </c>
      <c r="AF5" s="0" t="n">
        <f aca="false">IF(月曆追蹤表!AF5="✓",AE5+1,0)</f>
        <v>0</v>
      </c>
      <c r="AG5" s="0" t="n">
        <f aca="false">IF(月曆追蹤表!AG5="✓",AF5+1,0)</f>
        <v>0</v>
      </c>
    </row>
    <row r="6" customFormat="false" ht="15" hidden="false" customHeight="false" outlineLevel="0" collapsed="false">
      <c r="C6" s="0" t="n">
        <f aca="false">IF(月曆追蹤表!C6="✓",1,0)</f>
        <v>0</v>
      </c>
      <c r="D6" s="0" t="n">
        <f aca="false">IF(月曆追蹤表!D6="✓",C6+1,0)</f>
        <v>0</v>
      </c>
      <c r="E6" s="0" t="n">
        <f aca="false">IF(月曆追蹤表!E6="✓",D6+1,0)</f>
        <v>0</v>
      </c>
      <c r="F6" s="0" t="n">
        <f aca="false">IF(月曆追蹤表!F6="✓",E6+1,0)</f>
        <v>0</v>
      </c>
      <c r="G6" s="0" t="n">
        <f aca="false">IF(月曆追蹤表!G6="✓",F6+1,0)</f>
        <v>0</v>
      </c>
      <c r="H6" s="0" t="n">
        <f aca="false">IF(月曆追蹤表!H6="✓",G6+1,0)</f>
        <v>0</v>
      </c>
      <c r="I6" s="0" t="n">
        <f aca="false">IF(月曆追蹤表!I6="✓",H6+1,0)</f>
        <v>0</v>
      </c>
      <c r="J6" s="0" t="n">
        <f aca="false">IF(月曆追蹤表!J6="✓",I6+1,0)</f>
        <v>0</v>
      </c>
      <c r="K6" s="0" t="n">
        <f aca="false">IF(月曆追蹤表!K6="✓",J6+1,0)</f>
        <v>0</v>
      </c>
      <c r="L6" s="0" t="n">
        <f aca="false">IF(月曆追蹤表!L6="✓",K6+1,0)</f>
        <v>0</v>
      </c>
      <c r="M6" s="0" t="n">
        <f aca="false">IF(月曆追蹤表!M6="✓",L6+1,0)</f>
        <v>0</v>
      </c>
      <c r="N6" s="0" t="n">
        <f aca="false">IF(月曆追蹤表!N6="✓",M6+1,0)</f>
        <v>0</v>
      </c>
      <c r="O6" s="0" t="n">
        <f aca="false">IF(月曆追蹤表!O6="✓",N6+1,0)</f>
        <v>0</v>
      </c>
      <c r="P6" s="0" t="n">
        <f aca="false">IF(月曆追蹤表!P6="✓",O6+1,0)</f>
        <v>0</v>
      </c>
      <c r="Q6" s="0" t="n">
        <f aca="false">IF(月曆追蹤表!Q6="✓",P6+1,0)</f>
        <v>0</v>
      </c>
      <c r="R6" s="0" t="n">
        <f aca="false">IF(月曆追蹤表!R6="✓",Q6+1,0)</f>
        <v>0</v>
      </c>
      <c r="S6" s="0" t="n">
        <f aca="false">IF(月曆追蹤表!S6="✓",R6+1,0)</f>
        <v>0</v>
      </c>
      <c r="T6" s="0" t="n">
        <f aca="false">IF(月曆追蹤表!T6="✓",S6+1,0)</f>
        <v>0</v>
      </c>
      <c r="U6" s="0" t="n">
        <f aca="false">IF(月曆追蹤表!U6="✓",T6+1,0)</f>
        <v>0</v>
      </c>
      <c r="V6" s="0" t="n">
        <f aca="false">IF(月曆追蹤表!V6="✓",U6+1,0)</f>
        <v>0</v>
      </c>
      <c r="W6" s="0" t="n">
        <f aca="false">IF(月曆追蹤表!W6="✓",V6+1,0)</f>
        <v>0</v>
      </c>
      <c r="X6" s="0" t="n">
        <f aca="false">IF(月曆追蹤表!X6="✓",W6+1,0)</f>
        <v>0</v>
      </c>
      <c r="Y6" s="0" t="n">
        <f aca="false">IF(月曆追蹤表!Y6="✓",X6+1,0)</f>
        <v>0</v>
      </c>
      <c r="Z6" s="0" t="n">
        <f aca="false">IF(月曆追蹤表!Z6="✓",Y6+1,0)</f>
        <v>0</v>
      </c>
      <c r="AA6" s="0" t="n">
        <f aca="false">IF(月曆追蹤表!AA6="✓",Z6+1,0)</f>
        <v>0</v>
      </c>
      <c r="AB6" s="0" t="n">
        <f aca="false">IF(月曆追蹤表!AB6="✓",AA6+1,0)</f>
        <v>0</v>
      </c>
      <c r="AC6" s="0" t="n">
        <f aca="false">IF(月曆追蹤表!AC6="✓",AB6+1,0)</f>
        <v>0</v>
      </c>
      <c r="AD6" s="0" t="n">
        <f aca="false">IF(月曆追蹤表!AD6="✓",AC6+1,0)</f>
        <v>0</v>
      </c>
      <c r="AE6" s="0" t="n">
        <f aca="false">IF(月曆追蹤表!AE6="✓",AD6+1,0)</f>
        <v>0</v>
      </c>
      <c r="AF6" s="0" t="n">
        <f aca="false">IF(月曆追蹤表!AF6="✓",AE6+1,0)</f>
        <v>0</v>
      </c>
      <c r="AG6" s="0" t="n">
        <f aca="false">IF(月曆追蹤表!AG6="✓",AF6+1,0)</f>
        <v>0</v>
      </c>
    </row>
    <row r="7" customFormat="false" ht="15" hidden="false" customHeight="false" outlineLevel="0" collapsed="false">
      <c r="C7" s="0" t="n">
        <f aca="false">IF(月曆追蹤表!C7="✓",1,0)</f>
        <v>0</v>
      </c>
      <c r="D7" s="0" t="n">
        <f aca="false">IF(月曆追蹤表!D7="✓",C7+1,0)</f>
        <v>0</v>
      </c>
      <c r="E7" s="0" t="n">
        <f aca="false">IF(月曆追蹤表!E7="✓",D7+1,0)</f>
        <v>0</v>
      </c>
      <c r="F7" s="0" t="n">
        <f aca="false">IF(月曆追蹤表!F7="✓",E7+1,0)</f>
        <v>0</v>
      </c>
      <c r="G7" s="0" t="n">
        <f aca="false">IF(月曆追蹤表!G7="✓",F7+1,0)</f>
        <v>0</v>
      </c>
      <c r="H7" s="0" t="n">
        <f aca="false">IF(月曆追蹤表!H7="✓",G7+1,0)</f>
        <v>0</v>
      </c>
      <c r="I7" s="0" t="n">
        <f aca="false">IF(月曆追蹤表!I7="✓",H7+1,0)</f>
        <v>0</v>
      </c>
      <c r="J7" s="0" t="n">
        <f aca="false">IF(月曆追蹤表!J7="✓",I7+1,0)</f>
        <v>0</v>
      </c>
      <c r="K7" s="0" t="n">
        <f aca="false">IF(月曆追蹤表!K7="✓",J7+1,0)</f>
        <v>0</v>
      </c>
      <c r="L7" s="0" t="n">
        <f aca="false">IF(月曆追蹤表!L7="✓",K7+1,0)</f>
        <v>0</v>
      </c>
      <c r="M7" s="0" t="n">
        <f aca="false">IF(月曆追蹤表!M7="✓",L7+1,0)</f>
        <v>0</v>
      </c>
      <c r="N7" s="0" t="n">
        <f aca="false">IF(月曆追蹤表!N7="✓",M7+1,0)</f>
        <v>0</v>
      </c>
      <c r="O7" s="0" t="n">
        <f aca="false">IF(月曆追蹤表!O7="✓",N7+1,0)</f>
        <v>0</v>
      </c>
      <c r="P7" s="0" t="n">
        <f aca="false">IF(月曆追蹤表!P7="✓",O7+1,0)</f>
        <v>0</v>
      </c>
      <c r="Q7" s="0" t="n">
        <f aca="false">IF(月曆追蹤表!Q7="✓",P7+1,0)</f>
        <v>0</v>
      </c>
      <c r="R7" s="0" t="n">
        <f aca="false">IF(月曆追蹤表!R7="✓",Q7+1,0)</f>
        <v>0</v>
      </c>
      <c r="S7" s="0" t="n">
        <f aca="false">IF(月曆追蹤表!S7="✓",R7+1,0)</f>
        <v>0</v>
      </c>
      <c r="T7" s="0" t="n">
        <f aca="false">IF(月曆追蹤表!T7="✓",S7+1,0)</f>
        <v>0</v>
      </c>
      <c r="U7" s="0" t="n">
        <f aca="false">IF(月曆追蹤表!U7="✓",T7+1,0)</f>
        <v>0</v>
      </c>
      <c r="V7" s="0" t="n">
        <f aca="false">IF(月曆追蹤表!V7="✓",U7+1,0)</f>
        <v>0</v>
      </c>
      <c r="W7" s="0" t="n">
        <f aca="false">IF(月曆追蹤表!W7="✓",V7+1,0)</f>
        <v>0</v>
      </c>
      <c r="X7" s="0" t="n">
        <f aca="false">IF(月曆追蹤表!X7="✓",W7+1,0)</f>
        <v>0</v>
      </c>
      <c r="Y7" s="0" t="n">
        <f aca="false">IF(月曆追蹤表!Y7="✓",X7+1,0)</f>
        <v>0</v>
      </c>
      <c r="Z7" s="0" t="n">
        <f aca="false">IF(月曆追蹤表!Z7="✓",Y7+1,0)</f>
        <v>0</v>
      </c>
      <c r="AA7" s="0" t="n">
        <f aca="false">IF(月曆追蹤表!AA7="✓",Z7+1,0)</f>
        <v>0</v>
      </c>
      <c r="AB7" s="0" t="n">
        <f aca="false">IF(月曆追蹤表!AB7="✓",AA7+1,0)</f>
        <v>0</v>
      </c>
      <c r="AC7" s="0" t="n">
        <f aca="false">IF(月曆追蹤表!AC7="✓",AB7+1,0)</f>
        <v>0</v>
      </c>
      <c r="AD7" s="0" t="n">
        <f aca="false">IF(月曆追蹤表!AD7="✓",AC7+1,0)</f>
        <v>0</v>
      </c>
      <c r="AE7" s="0" t="n">
        <f aca="false">IF(月曆追蹤表!AE7="✓",AD7+1,0)</f>
        <v>0</v>
      </c>
      <c r="AF7" s="0" t="n">
        <f aca="false">IF(月曆追蹤表!AF7="✓",AE7+1,0)</f>
        <v>0</v>
      </c>
      <c r="AG7" s="0" t="n">
        <f aca="false">IF(月曆追蹤表!AG7="✓",AF7+1,0)</f>
        <v>0</v>
      </c>
    </row>
    <row r="8" customFormat="false" ht="15" hidden="false" customHeight="false" outlineLevel="0" collapsed="false">
      <c r="C8" s="0" t="n">
        <f aca="false">IF(月曆追蹤表!C8="✓",1,0)</f>
        <v>0</v>
      </c>
      <c r="D8" s="0" t="n">
        <f aca="false">IF(月曆追蹤表!D8="✓",C8+1,0)</f>
        <v>0</v>
      </c>
      <c r="E8" s="0" t="n">
        <f aca="false">IF(月曆追蹤表!E8="✓",D8+1,0)</f>
        <v>0</v>
      </c>
      <c r="F8" s="0" t="n">
        <f aca="false">IF(月曆追蹤表!F8="✓",E8+1,0)</f>
        <v>0</v>
      </c>
      <c r="G8" s="0" t="n">
        <f aca="false">IF(月曆追蹤表!G8="✓",F8+1,0)</f>
        <v>0</v>
      </c>
      <c r="H8" s="0" t="n">
        <f aca="false">IF(月曆追蹤表!H8="✓",G8+1,0)</f>
        <v>0</v>
      </c>
      <c r="I8" s="0" t="n">
        <f aca="false">IF(月曆追蹤表!I8="✓",H8+1,0)</f>
        <v>0</v>
      </c>
      <c r="J8" s="0" t="n">
        <f aca="false">IF(月曆追蹤表!J8="✓",I8+1,0)</f>
        <v>0</v>
      </c>
      <c r="K8" s="0" t="n">
        <f aca="false">IF(月曆追蹤表!K8="✓",J8+1,0)</f>
        <v>0</v>
      </c>
      <c r="L8" s="0" t="n">
        <f aca="false">IF(月曆追蹤表!L8="✓",K8+1,0)</f>
        <v>0</v>
      </c>
      <c r="M8" s="0" t="n">
        <f aca="false">IF(月曆追蹤表!M8="✓",L8+1,0)</f>
        <v>0</v>
      </c>
      <c r="N8" s="0" t="n">
        <f aca="false">IF(月曆追蹤表!N8="✓",M8+1,0)</f>
        <v>0</v>
      </c>
      <c r="O8" s="0" t="n">
        <f aca="false">IF(月曆追蹤表!O8="✓",N8+1,0)</f>
        <v>0</v>
      </c>
      <c r="P8" s="0" t="n">
        <f aca="false">IF(月曆追蹤表!P8="✓",O8+1,0)</f>
        <v>0</v>
      </c>
      <c r="Q8" s="0" t="n">
        <f aca="false">IF(月曆追蹤表!Q8="✓",P8+1,0)</f>
        <v>0</v>
      </c>
      <c r="R8" s="0" t="n">
        <f aca="false">IF(月曆追蹤表!R8="✓",Q8+1,0)</f>
        <v>0</v>
      </c>
      <c r="S8" s="0" t="n">
        <f aca="false">IF(月曆追蹤表!S8="✓",R8+1,0)</f>
        <v>0</v>
      </c>
      <c r="T8" s="0" t="n">
        <f aca="false">IF(月曆追蹤表!T8="✓",S8+1,0)</f>
        <v>0</v>
      </c>
      <c r="U8" s="0" t="n">
        <f aca="false">IF(月曆追蹤表!U8="✓",T8+1,0)</f>
        <v>0</v>
      </c>
      <c r="V8" s="0" t="n">
        <f aca="false">IF(月曆追蹤表!V8="✓",U8+1,0)</f>
        <v>0</v>
      </c>
      <c r="W8" s="0" t="n">
        <f aca="false">IF(月曆追蹤表!W8="✓",V8+1,0)</f>
        <v>0</v>
      </c>
      <c r="X8" s="0" t="n">
        <f aca="false">IF(月曆追蹤表!X8="✓",W8+1,0)</f>
        <v>0</v>
      </c>
      <c r="Y8" s="0" t="n">
        <f aca="false">IF(月曆追蹤表!Y8="✓",X8+1,0)</f>
        <v>0</v>
      </c>
      <c r="Z8" s="0" t="n">
        <f aca="false">IF(月曆追蹤表!Z8="✓",Y8+1,0)</f>
        <v>0</v>
      </c>
      <c r="AA8" s="0" t="n">
        <f aca="false">IF(月曆追蹤表!AA8="✓",Z8+1,0)</f>
        <v>0</v>
      </c>
      <c r="AB8" s="0" t="n">
        <f aca="false">IF(月曆追蹤表!AB8="✓",AA8+1,0)</f>
        <v>0</v>
      </c>
      <c r="AC8" s="0" t="n">
        <f aca="false">IF(月曆追蹤表!AC8="✓",AB8+1,0)</f>
        <v>0</v>
      </c>
      <c r="AD8" s="0" t="n">
        <f aca="false">IF(月曆追蹤表!AD8="✓",AC8+1,0)</f>
        <v>0</v>
      </c>
      <c r="AE8" s="0" t="n">
        <f aca="false">IF(月曆追蹤表!AE8="✓",AD8+1,0)</f>
        <v>0</v>
      </c>
      <c r="AF8" s="0" t="n">
        <f aca="false">IF(月曆追蹤表!AF8="✓",AE8+1,0)</f>
        <v>0</v>
      </c>
      <c r="AG8" s="0" t="n">
        <f aca="false">IF(月曆追蹤表!AG8="✓",AF8+1,0)</f>
        <v>0</v>
      </c>
    </row>
    <row r="9" customFormat="false" ht="15" hidden="false" customHeight="false" outlineLevel="0" collapsed="false">
      <c r="C9" s="0" t="n">
        <f aca="false">IF(月曆追蹤表!C9="✓",1,0)</f>
        <v>0</v>
      </c>
      <c r="D9" s="0" t="n">
        <f aca="false">IF(月曆追蹤表!D9="✓",C9+1,0)</f>
        <v>0</v>
      </c>
      <c r="E9" s="0" t="n">
        <f aca="false">IF(月曆追蹤表!E9="✓",D9+1,0)</f>
        <v>0</v>
      </c>
      <c r="F9" s="0" t="n">
        <f aca="false">IF(月曆追蹤表!F9="✓",E9+1,0)</f>
        <v>0</v>
      </c>
      <c r="G9" s="0" t="n">
        <f aca="false">IF(月曆追蹤表!G9="✓",F9+1,0)</f>
        <v>0</v>
      </c>
      <c r="H9" s="0" t="n">
        <f aca="false">IF(月曆追蹤表!H9="✓",G9+1,0)</f>
        <v>0</v>
      </c>
      <c r="I9" s="0" t="n">
        <f aca="false">IF(月曆追蹤表!I9="✓",H9+1,0)</f>
        <v>0</v>
      </c>
      <c r="J9" s="0" t="n">
        <f aca="false">IF(月曆追蹤表!J9="✓",I9+1,0)</f>
        <v>0</v>
      </c>
      <c r="K9" s="0" t="n">
        <f aca="false">IF(月曆追蹤表!K9="✓",J9+1,0)</f>
        <v>0</v>
      </c>
      <c r="L9" s="0" t="n">
        <f aca="false">IF(月曆追蹤表!L9="✓",K9+1,0)</f>
        <v>0</v>
      </c>
      <c r="M9" s="0" t="n">
        <f aca="false">IF(月曆追蹤表!M9="✓",L9+1,0)</f>
        <v>0</v>
      </c>
      <c r="N9" s="0" t="n">
        <f aca="false">IF(月曆追蹤表!N9="✓",M9+1,0)</f>
        <v>0</v>
      </c>
      <c r="O9" s="0" t="n">
        <f aca="false">IF(月曆追蹤表!O9="✓",N9+1,0)</f>
        <v>0</v>
      </c>
      <c r="P9" s="0" t="n">
        <f aca="false">IF(月曆追蹤表!P9="✓",O9+1,0)</f>
        <v>0</v>
      </c>
      <c r="Q9" s="0" t="n">
        <f aca="false">IF(月曆追蹤表!Q9="✓",P9+1,0)</f>
        <v>0</v>
      </c>
      <c r="R9" s="0" t="n">
        <f aca="false">IF(月曆追蹤表!R9="✓",Q9+1,0)</f>
        <v>0</v>
      </c>
      <c r="S9" s="0" t="n">
        <f aca="false">IF(月曆追蹤表!S9="✓",R9+1,0)</f>
        <v>0</v>
      </c>
      <c r="T9" s="0" t="n">
        <f aca="false">IF(月曆追蹤表!T9="✓",S9+1,0)</f>
        <v>0</v>
      </c>
      <c r="U9" s="0" t="n">
        <f aca="false">IF(月曆追蹤表!U9="✓",T9+1,0)</f>
        <v>0</v>
      </c>
      <c r="V9" s="0" t="n">
        <f aca="false">IF(月曆追蹤表!V9="✓",U9+1,0)</f>
        <v>0</v>
      </c>
      <c r="W9" s="0" t="n">
        <f aca="false">IF(月曆追蹤表!W9="✓",V9+1,0)</f>
        <v>0</v>
      </c>
      <c r="X9" s="0" t="n">
        <f aca="false">IF(月曆追蹤表!X9="✓",W9+1,0)</f>
        <v>0</v>
      </c>
      <c r="Y9" s="0" t="n">
        <f aca="false">IF(月曆追蹤表!Y9="✓",X9+1,0)</f>
        <v>0</v>
      </c>
      <c r="Z9" s="0" t="n">
        <f aca="false">IF(月曆追蹤表!Z9="✓",Y9+1,0)</f>
        <v>0</v>
      </c>
      <c r="AA9" s="0" t="n">
        <f aca="false">IF(月曆追蹤表!AA9="✓",Z9+1,0)</f>
        <v>0</v>
      </c>
      <c r="AB9" s="0" t="n">
        <f aca="false">IF(月曆追蹤表!AB9="✓",AA9+1,0)</f>
        <v>0</v>
      </c>
      <c r="AC9" s="0" t="n">
        <f aca="false">IF(月曆追蹤表!AC9="✓",AB9+1,0)</f>
        <v>0</v>
      </c>
      <c r="AD9" s="0" t="n">
        <f aca="false">IF(月曆追蹤表!AD9="✓",AC9+1,0)</f>
        <v>0</v>
      </c>
      <c r="AE9" s="0" t="n">
        <f aca="false">IF(月曆追蹤表!AE9="✓",AD9+1,0)</f>
        <v>0</v>
      </c>
      <c r="AF9" s="0" t="n">
        <f aca="false">IF(月曆追蹤表!AF9="✓",AE9+1,0)</f>
        <v>0</v>
      </c>
      <c r="AG9" s="0" t="n">
        <f aca="false">IF(月曆追蹤表!AG9="✓",AF9+1,0)</f>
        <v>0</v>
      </c>
    </row>
    <row r="10" customFormat="false" ht="15" hidden="false" customHeight="false" outlineLevel="0" collapsed="false">
      <c r="C10" s="0" t="n">
        <f aca="false">IF(月曆追蹤表!C10="✓",1,0)</f>
        <v>0</v>
      </c>
      <c r="D10" s="0" t="n">
        <f aca="false">IF(月曆追蹤表!D10="✓",C10+1,0)</f>
        <v>0</v>
      </c>
      <c r="E10" s="0" t="n">
        <f aca="false">IF(月曆追蹤表!E10="✓",D10+1,0)</f>
        <v>0</v>
      </c>
      <c r="F10" s="0" t="n">
        <f aca="false">IF(月曆追蹤表!F10="✓",E10+1,0)</f>
        <v>0</v>
      </c>
      <c r="G10" s="0" t="n">
        <f aca="false">IF(月曆追蹤表!G10="✓",F10+1,0)</f>
        <v>0</v>
      </c>
      <c r="H10" s="0" t="n">
        <f aca="false">IF(月曆追蹤表!H10="✓",G10+1,0)</f>
        <v>0</v>
      </c>
      <c r="I10" s="0" t="n">
        <f aca="false">IF(月曆追蹤表!I10="✓",H10+1,0)</f>
        <v>0</v>
      </c>
      <c r="J10" s="0" t="n">
        <f aca="false">IF(月曆追蹤表!J10="✓",I10+1,0)</f>
        <v>0</v>
      </c>
      <c r="K10" s="0" t="n">
        <f aca="false">IF(月曆追蹤表!K10="✓",J10+1,0)</f>
        <v>0</v>
      </c>
      <c r="L10" s="0" t="n">
        <f aca="false">IF(月曆追蹤表!L10="✓",K10+1,0)</f>
        <v>0</v>
      </c>
      <c r="M10" s="0" t="n">
        <f aca="false">IF(月曆追蹤表!M10="✓",L10+1,0)</f>
        <v>0</v>
      </c>
      <c r="N10" s="0" t="n">
        <f aca="false">IF(月曆追蹤表!N10="✓",M10+1,0)</f>
        <v>0</v>
      </c>
      <c r="O10" s="0" t="n">
        <f aca="false">IF(月曆追蹤表!O10="✓",N10+1,0)</f>
        <v>0</v>
      </c>
      <c r="P10" s="0" t="n">
        <f aca="false">IF(月曆追蹤表!P10="✓",O10+1,0)</f>
        <v>0</v>
      </c>
      <c r="Q10" s="0" t="n">
        <f aca="false">IF(月曆追蹤表!Q10="✓",P10+1,0)</f>
        <v>0</v>
      </c>
      <c r="R10" s="0" t="n">
        <f aca="false">IF(月曆追蹤表!R10="✓",Q10+1,0)</f>
        <v>0</v>
      </c>
      <c r="S10" s="0" t="n">
        <f aca="false">IF(月曆追蹤表!S10="✓",R10+1,0)</f>
        <v>0</v>
      </c>
      <c r="T10" s="0" t="n">
        <f aca="false">IF(月曆追蹤表!T10="✓",S10+1,0)</f>
        <v>0</v>
      </c>
      <c r="U10" s="0" t="n">
        <f aca="false">IF(月曆追蹤表!U10="✓",T10+1,0)</f>
        <v>0</v>
      </c>
      <c r="V10" s="0" t="n">
        <f aca="false">IF(月曆追蹤表!V10="✓",U10+1,0)</f>
        <v>0</v>
      </c>
      <c r="W10" s="0" t="n">
        <f aca="false">IF(月曆追蹤表!W10="✓",V10+1,0)</f>
        <v>0</v>
      </c>
      <c r="X10" s="0" t="n">
        <f aca="false">IF(月曆追蹤表!X10="✓",W10+1,0)</f>
        <v>0</v>
      </c>
      <c r="Y10" s="0" t="n">
        <f aca="false">IF(月曆追蹤表!Y10="✓",X10+1,0)</f>
        <v>0</v>
      </c>
      <c r="Z10" s="0" t="n">
        <f aca="false">IF(月曆追蹤表!Z10="✓",Y10+1,0)</f>
        <v>0</v>
      </c>
      <c r="AA10" s="0" t="n">
        <f aca="false">IF(月曆追蹤表!AA10="✓",Z10+1,0)</f>
        <v>0</v>
      </c>
      <c r="AB10" s="0" t="n">
        <f aca="false">IF(月曆追蹤表!AB10="✓",AA10+1,0)</f>
        <v>0</v>
      </c>
      <c r="AC10" s="0" t="n">
        <f aca="false">IF(月曆追蹤表!AC10="✓",AB10+1,0)</f>
        <v>0</v>
      </c>
      <c r="AD10" s="0" t="n">
        <f aca="false">IF(月曆追蹤表!AD10="✓",AC10+1,0)</f>
        <v>0</v>
      </c>
      <c r="AE10" s="0" t="n">
        <f aca="false">IF(月曆追蹤表!AE10="✓",AD10+1,0)</f>
        <v>0</v>
      </c>
      <c r="AF10" s="0" t="n">
        <f aca="false">IF(月曆追蹤表!AF10="✓",AE10+1,0)</f>
        <v>0</v>
      </c>
      <c r="AG10" s="0" t="n">
        <f aca="false">IF(月曆追蹤表!AG10="✓",AF10+1,0)</f>
        <v>0</v>
      </c>
    </row>
    <row r="11" customFormat="false" ht="15" hidden="false" customHeight="false" outlineLevel="0" collapsed="false">
      <c r="C11" s="0" t="n">
        <f aca="false">IF(月曆追蹤表!C11="✓",1,0)</f>
        <v>0</v>
      </c>
      <c r="D11" s="0" t="n">
        <f aca="false">IF(月曆追蹤表!D11="✓",C11+1,0)</f>
        <v>0</v>
      </c>
      <c r="E11" s="0" t="n">
        <f aca="false">IF(月曆追蹤表!E11="✓",D11+1,0)</f>
        <v>0</v>
      </c>
      <c r="F11" s="0" t="n">
        <f aca="false">IF(月曆追蹤表!F11="✓",E11+1,0)</f>
        <v>0</v>
      </c>
      <c r="G11" s="0" t="n">
        <f aca="false">IF(月曆追蹤表!G11="✓",F11+1,0)</f>
        <v>0</v>
      </c>
      <c r="H11" s="0" t="n">
        <f aca="false">IF(月曆追蹤表!H11="✓",G11+1,0)</f>
        <v>0</v>
      </c>
      <c r="I11" s="0" t="n">
        <f aca="false">IF(月曆追蹤表!I11="✓",H11+1,0)</f>
        <v>0</v>
      </c>
      <c r="J11" s="0" t="n">
        <f aca="false">IF(月曆追蹤表!J11="✓",I11+1,0)</f>
        <v>0</v>
      </c>
      <c r="K11" s="0" t="n">
        <f aca="false">IF(月曆追蹤表!K11="✓",J11+1,0)</f>
        <v>0</v>
      </c>
      <c r="L11" s="0" t="n">
        <f aca="false">IF(月曆追蹤表!L11="✓",K11+1,0)</f>
        <v>0</v>
      </c>
      <c r="M11" s="0" t="n">
        <f aca="false">IF(月曆追蹤表!M11="✓",L11+1,0)</f>
        <v>0</v>
      </c>
      <c r="N11" s="0" t="n">
        <f aca="false">IF(月曆追蹤表!N11="✓",M11+1,0)</f>
        <v>0</v>
      </c>
      <c r="O11" s="0" t="n">
        <f aca="false">IF(月曆追蹤表!O11="✓",N11+1,0)</f>
        <v>0</v>
      </c>
      <c r="P11" s="0" t="n">
        <f aca="false">IF(月曆追蹤表!P11="✓",O11+1,0)</f>
        <v>0</v>
      </c>
      <c r="Q11" s="0" t="n">
        <f aca="false">IF(月曆追蹤表!Q11="✓",P11+1,0)</f>
        <v>0</v>
      </c>
      <c r="R11" s="0" t="n">
        <f aca="false">IF(月曆追蹤表!R11="✓",Q11+1,0)</f>
        <v>0</v>
      </c>
      <c r="S11" s="0" t="n">
        <f aca="false">IF(月曆追蹤表!S11="✓",R11+1,0)</f>
        <v>0</v>
      </c>
      <c r="T11" s="0" t="n">
        <f aca="false">IF(月曆追蹤表!T11="✓",S11+1,0)</f>
        <v>0</v>
      </c>
      <c r="U11" s="0" t="n">
        <f aca="false">IF(月曆追蹤表!U11="✓",T11+1,0)</f>
        <v>0</v>
      </c>
      <c r="V11" s="0" t="n">
        <f aca="false">IF(月曆追蹤表!V11="✓",U11+1,0)</f>
        <v>0</v>
      </c>
      <c r="W11" s="0" t="n">
        <f aca="false">IF(月曆追蹤表!W11="✓",V11+1,0)</f>
        <v>0</v>
      </c>
      <c r="X11" s="0" t="n">
        <f aca="false">IF(月曆追蹤表!X11="✓",W11+1,0)</f>
        <v>0</v>
      </c>
      <c r="Y11" s="0" t="n">
        <f aca="false">IF(月曆追蹤表!Y11="✓",X11+1,0)</f>
        <v>0</v>
      </c>
      <c r="Z11" s="0" t="n">
        <f aca="false">IF(月曆追蹤表!Z11="✓",Y11+1,0)</f>
        <v>0</v>
      </c>
      <c r="AA11" s="0" t="n">
        <f aca="false">IF(月曆追蹤表!AA11="✓",Z11+1,0)</f>
        <v>0</v>
      </c>
      <c r="AB11" s="0" t="n">
        <f aca="false">IF(月曆追蹤表!AB11="✓",AA11+1,0)</f>
        <v>0</v>
      </c>
      <c r="AC11" s="0" t="n">
        <f aca="false">IF(月曆追蹤表!AC11="✓",AB11+1,0)</f>
        <v>0</v>
      </c>
      <c r="AD11" s="0" t="n">
        <f aca="false">IF(月曆追蹤表!AD11="✓",AC11+1,0)</f>
        <v>0</v>
      </c>
      <c r="AE11" s="0" t="n">
        <f aca="false">IF(月曆追蹤表!AE11="✓",AD11+1,0)</f>
        <v>0</v>
      </c>
      <c r="AF11" s="0" t="n">
        <f aca="false">IF(月曆追蹤表!AF11="✓",AE11+1,0)</f>
        <v>0</v>
      </c>
      <c r="AG11" s="0" t="n">
        <f aca="false">IF(月曆追蹤表!AG11="✓",AF11+1,0)</f>
        <v>0</v>
      </c>
    </row>
    <row r="12" customFormat="false" ht="15" hidden="false" customHeight="false" outlineLevel="0" collapsed="false">
      <c r="C12" s="0" t="n">
        <f aca="false">IF(月曆追蹤表!C12="✓",1,0)</f>
        <v>0</v>
      </c>
      <c r="D12" s="0" t="n">
        <f aca="false">IF(月曆追蹤表!D12="✓",C12+1,0)</f>
        <v>0</v>
      </c>
      <c r="E12" s="0" t="n">
        <f aca="false">IF(月曆追蹤表!E12="✓",D12+1,0)</f>
        <v>0</v>
      </c>
      <c r="F12" s="0" t="n">
        <f aca="false">IF(月曆追蹤表!F12="✓",E12+1,0)</f>
        <v>0</v>
      </c>
      <c r="G12" s="0" t="n">
        <f aca="false">IF(月曆追蹤表!G12="✓",F12+1,0)</f>
        <v>0</v>
      </c>
      <c r="H12" s="0" t="n">
        <f aca="false">IF(月曆追蹤表!H12="✓",G12+1,0)</f>
        <v>0</v>
      </c>
      <c r="I12" s="0" t="n">
        <f aca="false">IF(月曆追蹤表!I12="✓",H12+1,0)</f>
        <v>0</v>
      </c>
      <c r="J12" s="0" t="n">
        <f aca="false">IF(月曆追蹤表!J12="✓",I12+1,0)</f>
        <v>0</v>
      </c>
      <c r="K12" s="0" t="n">
        <f aca="false">IF(月曆追蹤表!K12="✓",J12+1,0)</f>
        <v>0</v>
      </c>
      <c r="L12" s="0" t="n">
        <f aca="false">IF(月曆追蹤表!L12="✓",K12+1,0)</f>
        <v>0</v>
      </c>
      <c r="M12" s="0" t="n">
        <f aca="false">IF(月曆追蹤表!M12="✓",L12+1,0)</f>
        <v>0</v>
      </c>
      <c r="N12" s="0" t="n">
        <f aca="false">IF(月曆追蹤表!N12="✓",M12+1,0)</f>
        <v>0</v>
      </c>
      <c r="O12" s="0" t="n">
        <f aca="false">IF(月曆追蹤表!O12="✓",N12+1,0)</f>
        <v>0</v>
      </c>
      <c r="P12" s="0" t="n">
        <f aca="false">IF(月曆追蹤表!P12="✓",O12+1,0)</f>
        <v>0</v>
      </c>
      <c r="Q12" s="0" t="n">
        <f aca="false">IF(月曆追蹤表!Q12="✓",P12+1,0)</f>
        <v>0</v>
      </c>
      <c r="R12" s="0" t="n">
        <f aca="false">IF(月曆追蹤表!R12="✓",Q12+1,0)</f>
        <v>0</v>
      </c>
      <c r="S12" s="0" t="n">
        <f aca="false">IF(月曆追蹤表!S12="✓",R12+1,0)</f>
        <v>0</v>
      </c>
      <c r="T12" s="0" t="n">
        <f aca="false">IF(月曆追蹤表!T12="✓",S12+1,0)</f>
        <v>0</v>
      </c>
      <c r="U12" s="0" t="n">
        <f aca="false">IF(月曆追蹤表!U12="✓",T12+1,0)</f>
        <v>0</v>
      </c>
      <c r="V12" s="0" t="n">
        <f aca="false">IF(月曆追蹤表!V12="✓",U12+1,0)</f>
        <v>0</v>
      </c>
      <c r="W12" s="0" t="n">
        <f aca="false">IF(月曆追蹤表!W12="✓",V12+1,0)</f>
        <v>0</v>
      </c>
      <c r="X12" s="0" t="n">
        <f aca="false">IF(月曆追蹤表!X12="✓",W12+1,0)</f>
        <v>0</v>
      </c>
      <c r="Y12" s="0" t="n">
        <f aca="false">IF(月曆追蹤表!Y12="✓",X12+1,0)</f>
        <v>0</v>
      </c>
      <c r="Z12" s="0" t="n">
        <f aca="false">IF(月曆追蹤表!Z12="✓",Y12+1,0)</f>
        <v>0</v>
      </c>
      <c r="AA12" s="0" t="n">
        <f aca="false">IF(月曆追蹤表!AA12="✓",Z12+1,0)</f>
        <v>0</v>
      </c>
      <c r="AB12" s="0" t="n">
        <f aca="false">IF(月曆追蹤表!AB12="✓",AA12+1,0)</f>
        <v>0</v>
      </c>
      <c r="AC12" s="0" t="n">
        <f aca="false">IF(月曆追蹤表!AC12="✓",AB12+1,0)</f>
        <v>0</v>
      </c>
      <c r="AD12" s="0" t="n">
        <f aca="false">IF(月曆追蹤表!AD12="✓",AC12+1,0)</f>
        <v>0</v>
      </c>
      <c r="AE12" s="0" t="n">
        <f aca="false">IF(月曆追蹤表!AE12="✓",AD12+1,0)</f>
        <v>0</v>
      </c>
      <c r="AF12" s="0" t="n">
        <f aca="false">IF(月曆追蹤表!AF12="✓",AE12+1,0)</f>
        <v>0</v>
      </c>
      <c r="AG12" s="0" t="n">
        <f aca="false">IF(月曆追蹤表!AG12="✓",AF12+1,0)</f>
        <v>0</v>
      </c>
    </row>
    <row r="13" customFormat="false" ht="15" hidden="false" customHeight="false" outlineLevel="0" collapsed="false">
      <c r="C13" s="0" t="n">
        <f aca="false">IF(月曆追蹤表!C13="✓",1,0)</f>
        <v>0</v>
      </c>
      <c r="D13" s="0" t="n">
        <f aca="false">IF(月曆追蹤表!D13="✓",C13+1,0)</f>
        <v>0</v>
      </c>
      <c r="E13" s="0" t="n">
        <f aca="false">IF(月曆追蹤表!E13="✓",D13+1,0)</f>
        <v>0</v>
      </c>
      <c r="F13" s="0" t="n">
        <f aca="false">IF(月曆追蹤表!F13="✓",E13+1,0)</f>
        <v>0</v>
      </c>
      <c r="G13" s="0" t="n">
        <f aca="false">IF(月曆追蹤表!G13="✓",F13+1,0)</f>
        <v>0</v>
      </c>
      <c r="H13" s="0" t="n">
        <f aca="false">IF(月曆追蹤表!H13="✓",G13+1,0)</f>
        <v>0</v>
      </c>
      <c r="I13" s="0" t="n">
        <f aca="false">IF(月曆追蹤表!I13="✓",H13+1,0)</f>
        <v>0</v>
      </c>
      <c r="J13" s="0" t="n">
        <f aca="false">IF(月曆追蹤表!J13="✓",I13+1,0)</f>
        <v>0</v>
      </c>
      <c r="K13" s="0" t="n">
        <f aca="false">IF(月曆追蹤表!K13="✓",J13+1,0)</f>
        <v>0</v>
      </c>
      <c r="L13" s="0" t="n">
        <f aca="false">IF(月曆追蹤表!L13="✓",K13+1,0)</f>
        <v>0</v>
      </c>
      <c r="M13" s="0" t="n">
        <f aca="false">IF(月曆追蹤表!M13="✓",L13+1,0)</f>
        <v>0</v>
      </c>
      <c r="N13" s="0" t="n">
        <f aca="false">IF(月曆追蹤表!N13="✓",M13+1,0)</f>
        <v>0</v>
      </c>
      <c r="O13" s="0" t="n">
        <f aca="false">IF(月曆追蹤表!O13="✓",N13+1,0)</f>
        <v>0</v>
      </c>
      <c r="P13" s="0" t="n">
        <f aca="false">IF(月曆追蹤表!P13="✓",O13+1,0)</f>
        <v>0</v>
      </c>
      <c r="Q13" s="0" t="n">
        <f aca="false">IF(月曆追蹤表!Q13="✓",P13+1,0)</f>
        <v>0</v>
      </c>
      <c r="R13" s="0" t="n">
        <f aca="false">IF(月曆追蹤表!R13="✓",Q13+1,0)</f>
        <v>0</v>
      </c>
      <c r="S13" s="0" t="n">
        <f aca="false">IF(月曆追蹤表!S13="✓",R13+1,0)</f>
        <v>0</v>
      </c>
      <c r="T13" s="0" t="n">
        <f aca="false">IF(月曆追蹤表!T13="✓",S13+1,0)</f>
        <v>0</v>
      </c>
      <c r="U13" s="0" t="n">
        <f aca="false">IF(月曆追蹤表!U13="✓",T13+1,0)</f>
        <v>0</v>
      </c>
      <c r="V13" s="0" t="n">
        <f aca="false">IF(月曆追蹤表!V13="✓",U13+1,0)</f>
        <v>0</v>
      </c>
      <c r="W13" s="0" t="n">
        <f aca="false">IF(月曆追蹤表!W13="✓",V13+1,0)</f>
        <v>0</v>
      </c>
      <c r="X13" s="0" t="n">
        <f aca="false">IF(月曆追蹤表!X13="✓",W13+1,0)</f>
        <v>0</v>
      </c>
      <c r="Y13" s="0" t="n">
        <f aca="false">IF(月曆追蹤表!Y13="✓",X13+1,0)</f>
        <v>0</v>
      </c>
      <c r="Z13" s="0" t="n">
        <f aca="false">IF(月曆追蹤表!Z13="✓",Y13+1,0)</f>
        <v>0</v>
      </c>
      <c r="AA13" s="0" t="n">
        <f aca="false">IF(月曆追蹤表!AA13="✓",Z13+1,0)</f>
        <v>0</v>
      </c>
      <c r="AB13" s="0" t="n">
        <f aca="false">IF(月曆追蹤表!AB13="✓",AA13+1,0)</f>
        <v>0</v>
      </c>
      <c r="AC13" s="0" t="n">
        <f aca="false">IF(月曆追蹤表!AC13="✓",AB13+1,0)</f>
        <v>0</v>
      </c>
      <c r="AD13" s="0" t="n">
        <f aca="false">IF(月曆追蹤表!AD13="✓",AC13+1,0)</f>
        <v>0</v>
      </c>
      <c r="AE13" s="0" t="n">
        <f aca="false">IF(月曆追蹤表!AE13="✓",AD13+1,0)</f>
        <v>0</v>
      </c>
      <c r="AF13" s="0" t="n">
        <f aca="false">IF(月曆追蹤表!AF13="✓",AE13+1,0)</f>
        <v>0</v>
      </c>
      <c r="AG13" s="0" t="n">
        <f aca="false">IF(月曆追蹤表!AG13="✓",AF13+1,0)</f>
        <v>0</v>
      </c>
    </row>
    <row r="14" customFormat="false" ht="15" hidden="false" customHeight="false" outlineLevel="0" collapsed="false">
      <c r="C14" s="0" t="n">
        <f aca="false">IF(月曆追蹤表!C14="✓",1,0)</f>
        <v>0</v>
      </c>
      <c r="D14" s="0" t="n">
        <f aca="false">IF(月曆追蹤表!D14="✓",C14+1,0)</f>
        <v>0</v>
      </c>
      <c r="E14" s="0" t="n">
        <f aca="false">IF(月曆追蹤表!E14="✓",D14+1,0)</f>
        <v>0</v>
      </c>
      <c r="F14" s="0" t="n">
        <f aca="false">IF(月曆追蹤表!F14="✓",E14+1,0)</f>
        <v>0</v>
      </c>
      <c r="G14" s="0" t="n">
        <f aca="false">IF(月曆追蹤表!G14="✓",F14+1,0)</f>
        <v>0</v>
      </c>
      <c r="H14" s="0" t="n">
        <f aca="false">IF(月曆追蹤表!H14="✓",G14+1,0)</f>
        <v>0</v>
      </c>
      <c r="I14" s="0" t="n">
        <f aca="false">IF(月曆追蹤表!I14="✓",H14+1,0)</f>
        <v>0</v>
      </c>
      <c r="J14" s="0" t="n">
        <f aca="false">IF(月曆追蹤表!J14="✓",I14+1,0)</f>
        <v>0</v>
      </c>
      <c r="K14" s="0" t="n">
        <f aca="false">IF(月曆追蹤表!K14="✓",J14+1,0)</f>
        <v>0</v>
      </c>
      <c r="L14" s="0" t="n">
        <f aca="false">IF(月曆追蹤表!L14="✓",K14+1,0)</f>
        <v>0</v>
      </c>
      <c r="M14" s="0" t="n">
        <f aca="false">IF(月曆追蹤表!M14="✓",L14+1,0)</f>
        <v>0</v>
      </c>
      <c r="N14" s="0" t="n">
        <f aca="false">IF(月曆追蹤表!N14="✓",M14+1,0)</f>
        <v>0</v>
      </c>
      <c r="O14" s="0" t="n">
        <f aca="false">IF(月曆追蹤表!O14="✓",N14+1,0)</f>
        <v>0</v>
      </c>
      <c r="P14" s="0" t="n">
        <f aca="false">IF(月曆追蹤表!P14="✓",O14+1,0)</f>
        <v>0</v>
      </c>
      <c r="Q14" s="0" t="n">
        <f aca="false">IF(月曆追蹤表!Q14="✓",P14+1,0)</f>
        <v>0</v>
      </c>
      <c r="R14" s="0" t="n">
        <f aca="false">IF(月曆追蹤表!R14="✓",Q14+1,0)</f>
        <v>0</v>
      </c>
      <c r="S14" s="0" t="n">
        <f aca="false">IF(月曆追蹤表!S14="✓",R14+1,0)</f>
        <v>0</v>
      </c>
      <c r="T14" s="0" t="n">
        <f aca="false">IF(月曆追蹤表!T14="✓",S14+1,0)</f>
        <v>0</v>
      </c>
      <c r="U14" s="0" t="n">
        <f aca="false">IF(月曆追蹤表!U14="✓",T14+1,0)</f>
        <v>0</v>
      </c>
      <c r="V14" s="0" t="n">
        <f aca="false">IF(月曆追蹤表!V14="✓",U14+1,0)</f>
        <v>0</v>
      </c>
      <c r="W14" s="0" t="n">
        <f aca="false">IF(月曆追蹤表!W14="✓",V14+1,0)</f>
        <v>0</v>
      </c>
      <c r="X14" s="0" t="n">
        <f aca="false">IF(月曆追蹤表!X14="✓",W14+1,0)</f>
        <v>0</v>
      </c>
      <c r="Y14" s="0" t="n">
        <f aca="false">IF(月曆追蹤表!Y14="✓",X14+1,0)</f>
        <v>0</v>
      </c>
      <c r="Z14" s="0" t="n">
        <f aca="false">IF(月曆追蹤表!Z14="✓",Y14+1,0)</f>
        <v>0</v>
      </c>
      <c r="AA14" s="0" t="n">
        <f aca="false">IF(月曆追蹤表!AA14="✓",Z14+1,0)</f>
        <v>0</v>
      </c>
      <c r="AB14" s="0" t="n">
        <f aca="false">IF(月曆追蹤表!AB14="✓",AA14+1,0)</f>
        <v>0</v>
      </c>
      <c r="AC14" s="0" t="n">
        <f aca="false">IF(月曆追蹤表!AC14="✓",AB14+1,0)</f>
        <v>0</v>
      </c>
      <c r="AD14" s="0" t="n">
        <f aca="false">IF(月曆追蹤表!AD14="✓",AC14+1,0)</f>
        <v>0</v>
      </c>
      <c r="AE14" s="0" t="n">
        <f aca="false">IF(月曆追蹤表!AE14="✓",AD14+1,0)</f>
        <v>0</v>
      </c>
      <c r="AF14" s="0" t="n">
        <f aca="false">IF(月曆追蹤表!AF14="✓",AE14+1,0)</f>
        <v>0</v>
      </c>
      <c r="AG14" s="0" t="n">
        <f aca="false">IF(月曆追蹤表!AG14="✓",AF14+1,0)</f>
        <v>0</v>
      </c>
    </row>
    <row r="15" customFormat="false" ht="15" hidden="false" customHeight="false" outlineLevel="0" collapsed="false">
      <c r="C15" s="0" t="n">
        <f aca="false">IF(月曆追蹤表!C15="✓",1,0)</f>
        <v>0</v>
      </c>
      <c r="D15" s="0" t="n">
        <f aca="false">IF(月曆追蹤表!D15="✓",C15+1,0)</f>
        <v>0</v>
      </c>
      <c r="E15" s="0" t="n">
        <f aca="false">IF(月曆追蹤表!E15="✓",D15+1,0)</f>
        <v>0</v>
      </c>
      <c r="F15" s="0" t="n">
        <f aca="false">IF(月曆追蹤表!F15="✓",E15+1,0)</f>
        <v>0</v>
      </c>
      <c r="G15" s="0" t="n">
        <f aca="false">IF(月曆追蹤表!G15="✓",F15+1,0)</f>
        <v>0</v>
      </c>
      <c r="H15" s="0" t="n">
        <f aca="false">IF(月曆追蹤表!H15="✓",G15+1,0)</f>
        <v>0</v>
      </c>
      <c r="I15" s="0" t="n">
        <f aca="false">IF(月曆追蹤表!I15="✓",H15+1,0)</f>
        <v>0</v>
      </c>
      <c r="J15" s="0" t="n">
        <f aca="false">IF(月曆追蹤表!J15="✓",I15+1,0)</f>
        <v>0</v>
      </c>
      <c r="K15" s="0" t="n">
        <f aca="false">IF(月曆追蹤表!K15="✓",J15+1,0)</f>
        <v>0</v>
      </c>
      <c r="L15" s="0" t="n">
        <f aca="false">IF(月曆追蹤表!L15="✓",K15+1,0)</f>
        <v>0</v>
      </c>
      <c r="M15" s="0" t="n">
        <f aca="false">IF(月曆追蹤表!M15="✓",L15+1,0)</f>
        <v>0</v>
      </c>
      <c r="N15" s="0" t="n">
        <f aca="false">IF(月曆追蹤表!N15="✓",M15+1,0)</f>
        <v>0</v>
      </c>
      <c r="O15" s="0" t="n">
        <f aca="false">IF(月曆追蹤表!O15="✓",N15+1,0)</f>
        <v>0</v>
      </c>
      <c r="P15" s="0" t="n">
        <f aca="false">IF(月曆追蹤表!P15="✓",O15+1,0)</f>
        <v>0</v>
      </c>
      <c r="Q15" s="0" t="n">
        <f aca="false">IF(月曆追蹤表!Q15="✓",P15+1,0)</f>
        <v>0</v>
      </c>
      <c r="R15" s="0" t="n">
        <f aca="false">IF(月曆追蹤表!R15="✓",Q15+1,0)</f>
        <v>0</v>
      </c>
      <c r="S15" s="0" t="n">
        <f aca="false">IF(月曆追蹤表!S15="✓",R15+1,0)</f>
        <v>0</v>
      </c>
      <c r="T15" s="0" t="n">
        <f aca="false">IF(月曆追蹤表!T15="✓",S15+1,0)</f>
        <v>0</v>
      </c>
      <c r="U15" s="0" t="n">
        <f aca="false">IF(月曆追蹤表!U15="✓",T15+1,0)</f>
        <v>0</v>
      </c>
      <c r="V15" s="0" t="n">
        <f aca="false">IF(月曆追蹤表!V15="✓",U15+1,0)</f>
        <v>0</v>
      </c>
      <c r="W15" s="0" t="n">
        <f aca="false">IF(月曆追蹤表!W15="✓",V15+1,0)</f>
        <v>0</v>
      </c>
      <c r="X15" s="0" t="n">
        <f aca="false">IF(月曆追蹤表!X15="✓",W15+1,0)</f>
        <v>0</v>
      </c>
      <c r="Y15" s="0" t="n">
        <f aca="false">IF(月曆追蹤表!Y15="✓",X15+1,0)</f>
        <v>0</v>
      </c>
      <c r="Z15" s="0" t="n">
        <f aca="false">IF(月曆追蹤表!Z15="✓",Y15+1,0)</f>
        <v>0</v>
      </c>
      <c r="AA15" s="0" t="n">
        <f aca="false">IF(月曆追蹤表!AA15="✓",Z15+1,0)</f>
        <v>0</v>
      </c>
      <c r="AB15" s="0" t="n">
        <f aca="false">IF(月曆追蹤表!AB15="✓",AA15+1,0)</f>
        <v>0</v>
      </c>
      <c r="AC15" s="0" t="n">
        <f aca="false">IF(月曆追蹤表!AC15="✓",AB15+1,0)</f>
        <v>0</v>
      </c>
      <c r="AD15" s="0" t="n">
        <f aca="false">IF(月曆追蹤表!AD15="✓",AC15+1,0)</f>
        <v>0</v>
      </c>
      <c r="AE15" s="0" t="n">
        <f aca="false">IF(月曆追蹤表!AE15="✓",AD15+1,0)</f>
        <v>0</v>
      </c>
      <c r="AF15" s="0" t="n">
        <f aca="false">IF(月曆追蹤表!AF15="✓",AE15+1,0)</f>
        <v>0</v>
      </c>
      <c r="AG15" s="0" t="n">
        <f aca="false">IF(月曆追蹤表!AG15="✓",AF15+1,0)</f>
        <v>0</v>
      </c>
    </row>
    <row r="16" customFormat="false" ht="15" hidden="false" customHeight="false" outlineLevel="0" collapsed="false">
      <c r="C16" s="0" t="n">
        <f aca="false">IF(月曆追蹤表!C16="✓",1,0)</f>
        <v>0</v>
      </c>
      <c r="D16" s="0" t="n">
        <f aca="false">IF(月曆追蹤表!D16="✓",C16+1,0)</f>
        <v>0</v>
      </c>
      <c r="E16" s="0" t="n">
        <f aca="false">IF(月曆追蹤表!E16="✓",D16+1,0)</f>
        <v>0</v>
      </c>
      <c r="F16" s="0" t="n">
        <f aca="false">IF(月曆追蹤表!F16="✓",E16+1,0)</f>
        <v>0</v>
      </c>
      <c r="G16" s="0" t="n">
        <f aca="false">IF(月曆追蹤表!G16="✓",F16+1,0)</f>
        <v>0</v>
      </c>
      <c r="H16" s="0" t="n">
        <f aca="false">IF(月曆追蹤表!H16="✓",G16+1,0)</f>
        <v>0</v>
      </c>
      <c r="I16" s="0" t="n">
        <f aca="false">IF(月曆追蹤表!I16="✓",H16+1,0)</f>
        <v>0</v>
      </c>
      <c r="J16" s="0" t="n">
        <f aca="false">IF(月曆追蹤表!J16="✓",I16+1,0)</f>
        <v>0</v>
      </c>
      <c r="K16" s="0" t="n">
        <f aca="false">IF(月曆追蹤表!K16="✓",J16+1,0)</f>
        <v>0</v>
      </c>
      <c r="L16" s="0" t="n">
        <f aca="false">IF(月曆追蹤表!L16="✓",K16+1,0)</f>
        <v>0</v>
      </c>
      <c r="M16" s="0" t="n">
        <f aca="false">IF(月曆追蹤表!M16="✓",L16+1,0)</f>
        <v>0</v>
      </c>
      <c r="N16" s="0" t="n">
        <f aca="false">IF(月曆追蹤表!N16="✓",M16+1,0)</f>
        <v>0</v>
      </c>
      <c r="O16" s="0" t="n">
        <f aca="false">IF(月曆追蹤表!O16="✓",N16+1,0)</f>
        <v>0</v>
      </c>
      <c r="P16" s="0" t="n">
        <f aca="false">IF(月曆追蹤表!P16="✓",O16+1,0)</f>
        <v>0</v>
      </c>
      <c r="Q16" s="0" t="n">
        <f aca="false">IF(月曆追蹤表!Q16="✓",P16+1,0)</f>
        <v>0</v>
      </c>
      <c r="R16" s="0" t="n">
        <f aca="false">IF(月曆追蹤表!R16="✓",Q16+1,0)</f>
        <v>0</v>
      </c>
      <c r="S16" s="0" t="n">
        <f aca="false">IF(月曆追蹤表!S16="✓",R16+1,0)</f>
        <v>0</v>
      </c>
      <c r="T16" s="0" t="n">
        <f aca="false">IF(月曆追蹤表!T16="✓",S16+1,0)</f>
        <v>0</v>
      </c>
      <c r="U16" s="0" t="n">
        <f aca="false">IF(月曆追蹤表!U16="✓",T16+1,0)</f>
        <v>0</v>
      </c>
      <c r="V16" s="0" t="n">
        <f aca="false">IF(月曆追蹤表!V16="✓",U16+1,0)</f>
        <v>0</v>
      </c>
      <c r="W16" s="0" t="n">
        <f aca="false">IF(月曆追蹤表!W16="✓",V16+1,0)</f>
        <v>0</v>
      </c>
      <c r="X16" s="0" t="n">
        <f aca="false">IF(月曆追蹤表!X16="✓",W16+1,0)</f>
        <v>0</v>
      </c>
      <c r="Y16" s="0" t="n">
        <f aca="false">IF(月曆追蹤表!Y16="✓",X16+1,0)</f>
        <v>0</v>
      </c>
      <c r="Z16" s="0" t="n">
        <f aca="false">IF(月曆追蹤表!Z16="✓",Y16+1,0)</f>
        <v>0</v>
      </c>
      <c r="AA16" s="0" t="n">
        <f aca="false">IF(月曆追蹤表!AA16="✓",Z16+1,0)</f>
        <v>0</v>
      </c>
      <c r="AB16" s="0" t="n">
        <f aca="false">IF(月曆追蹤表!AB16="✓",AA16+1,0)</f>
        <v>0</v>
      </c>
      <c r="AC16" s="0" t="n">
        <f aca="false">IF(月曆追蹤表!AC16="✓",AB16+1,0)</f>
        <v>0</v>
      </c>
      <c r="AD16" s="0" t="n">
        <f aca="false">IF(月曆追蹤表!AD16="✓",AC16+1,0)</f>
        <v>0</v>
      </c>
      <c r="AE16" s="0" t="n">
        <f aca="false">IF(月曆追蹤表!AE16="✓",AD16+1,0)</f>
        <v>0</v>
      </c>
      <c r="AF16" s="0" t="n">
        <f aca="false">IF(月曆追蹤表!AF16="✓",AE16+1,0)</f>
        <v>0</v>
      </c>
      <c r="AG16" s="0" t="n">
        <f aca="false">IF(月曆追蹤表!AG16="✓",AF16+1,0)</f>
        <v>0</v>
      </c>
    </row>
    <row r="17" customFormat="false" ht="15" hidden="false" customHeight="false" outlineLevel="0" collapsed="false">
      <c r="C17" s="0" t="n">
        <f aca="false">IF(月曆追蹤表!C17="✓",1,0)</f>
        <v>0</v>
      </c>
      <c r="D17" s="0" t="n">
        <f aca="false">IF(月曆追蹤表!D17="✓",C17+1,0)</f>
        <v>0</v>
      </c>
      <c r="E17" s="0" t="n">
        <f aca="false">IF(月曆追蹤表!E17="✓",D17+1,0)</f>
        <v>0</v>
      </c>
      <c r="F17" s="0" t="n">
        <f aca="false">IF(月曆追蹤表!F17="✓",E17+1,0)</f>
        <v>0</v>
      </c>
      <c r="G17" s="0" t="n">
        <f aca="false">IF(月曆追蹤表!G17="✓",F17+1,0)</f>
        <v>0</v>
      </c>
      <c r="H17" s="0" t="n">
        <f aca="false">IF(月曆追蹤表!H17="✓",G17+1,0)</f>
        <v>0</v>
      </c>
      <c r="I17" s="0" t="n">
        <f aca="false">IF(月曆追蹤表!I17="✓",H17+1,0)</f>
        <v>0</v>
      </c>
      <c r="J17" s="0" t="n">
        <f aca="false">IF(月曆追蹤表!J17="✓",I17+1,0)</f>
        <v>0</v>
      </c>
      <c r="K17" s="0" t="n">
        <f aca="false">IF(月曆追蹤表!K17="✓",J17+1,0)</f>
        <v>0</v>
      </c>
      <c r="L17" s="0" t="n">
        <f aca="false">IF(月曆追蹤表!L17="✓",K17+1,0)</f>
        <v>0</v>
      </c>
      <c r="M17" s="0" t="n">
        <f aca="false">IF(月曆追蹤表!M17="✓",L17+1,0)</f>
        <v>0</v>
      </c>
      <c r="N17" s="0" t="n">
        <f aca="false">IF(月曆追蹤表!N17="✓",M17+1,0)</f>
        <v>0</v>
      </c>
      <c r="O17" s="0" t="n">
        <f aca="false">IF(月曆追蹤表!O17="✓",N17+1,0)</f>
        <v>0</v>
      </c>
      <c r="P17" s="0" t="n">
        <f aca="false">IF(月曆追蹤表!P17="✓",O17+1,0)</f>
        <v>0</v>
      </c>
      <c r="Q17" s="0" t="n">
        <f aca="false">IF(月曆追蹤表!Q17="✓",P17+1,0)</f>
        <v>0</v>
      </c>
      <c r="R17" s="0" t="n">
        <f aca="false">IF(月曆追蹤表!R17="✓",Q17+1,0)</f>
        <v>0</v>
      </c>
      <c r="S17" s="0" t="n">
        <f aca="false">IF(月曆追蹤表!S17="✓",R17+1,0)</f>
        <v>0</v>
      </c>
      <c r="T17" s="0" t="n">
        <f aca="false">IF(月曆追蹤表!T17="✓",S17+1,0)</f>
        <v>0</v>
      </c>
      <c r="U17" s="0" t="n">
        <f aca="false">IF(月曆追蹤表!U17="✓",T17+1,0)</f>
        <v>0</v>
      </c>
      <c r="V17" s="0" t="n">
        <f aca="false">IF(月曆追蹤表!V17="✓",U17+1,0)</f>
        <v>0</v>
      </c>
      <c r="W17" s="0" t="n">
        <f aca="false">IF(月曆追蹤表!W17="✓",V17+1,0)</f>
        <v>0</v>
      </c>
      <c r="X17" s="0" t="n">
        <f aca="false">IF(月曆追蹤表!X17="✓",W17+1,0)</f>
        <v>0</v>
      </c>
      <c r="Y17" s="0" t="n">
        <f aca="false">IF(月曆追蹤表!Y17="✓",X17+1,0)</f>
        <v>0</v>
      </c>
      <c r="Z17" s="0" t="n">
        <f aca="false">IF(月曆追蹤表!Z17="✓",Y17+1,0)</f>
        <v>0</v>
      </c>
      <c r="AA17" s="0" t="n">
        <f aca="false">IF(月曆追蹤表!AA17="✓",Z17+1,0)</f>
        <v>0</v>
      </c>
      <c r="AB17" s="0" t="n">
        <f aca="false">IF(月曆追蹤表!AB17="✓",AA17+1,0)</f>
        <v>0</v>
      </c>
      <c r="AC17" s="0" t="n">
        <f aca="false">IF(月曆追蹤表!AC17="✓",AB17+1,0)</f>
        <v>0</v>
      </c>
      <c r="AD17" s="0" t="n">
        <f aca="false">IF(月曆追蹤表!AD17="✓",AC17+1,0)</f>
        <v>0</v>
      </c>
      <c r="AE17" s="0" t="n">
        <f aca="false">IF(月曆追蹤表!AE17="✓",AD17+1,0)</f>
        <v>0</v>
      </c>
      <c r="AF17" s="0" t="n">
        <f aca="false">IF(月曆追蹤表!AF17="✓",AE17+1,0)</f>
        <v>0</v>
      </c>
      <c r="AG17" s="0" t="n">
        <f aca="false">IF(月曆追蹤表!AG17="✓",AF17+1,0)</f>
        <v>0</v>
      </c>
    </row>
    <row r="18" customFormat="false" ht="15" hidden="false" customHeight="false" outlineLevel="0" collapsed="false">
      <c r="C18" s="0" t="n">
        <f aca="false">IF(月曆追蹤表!C18="✓",1,0)</f>
        <v>0</v>
      </c>
      <c r="D18" s="0" t="n">
        <f aca="false">IF(月曆追蹤表!D18="✓",C18+1,0)</f>
        <v>0</v>
      </c>
      <c r="E18" s="0" t="n">
        <f aca="false">IF(月曆追蹤表!E18="✓",D18+1,0)</f>
        <v>0</v>
      </c>
      <c r="F18" s="0" t="n">
        <f aca="false">IF(月曆追蹤表!F18="✓",E18+1,0)</f>
        <v>0</v>
      </c>
      <c r="G18" s="0" t="n">
        <f aca="false">IF(月曆追蹤表!G18="✓",F18+1,0)</f>
        <v>0</v>
      </c>
      <c r="H18" s="0" t="n">
        <f aca="false">IF(月曆追蹤表!H18="✓",G18+1,0)</f>
        <v>0</v>
      </c>
      <c r="I18" s="0" t="n">
        <f aca="false">IF(月曆追蹤表!I18="✓",H18+1,0)</f>
        <v>0</v>
      </c>
      <c r="J18" s="0" t="n">
        <f aca="false">IF(月曆追蹤表!J18="✓",I18+1,0)</f>
        <v>0</v>
      </c>
      <c r="K18" s="0" t="n">
        <f aca="false">IF(月曆追蹤表!K18="✓",J18+1,0)</f>
        <v>0</v>
      </c>
      <c r="L18" s="0" t="n">
        <f aca="false">IF(月曆追蹤表!L18="✓",K18+1,0)</f>
        <v>0</v>
      </c>
      <c r="M18" s="0" t="n">
        <f aca="false">IF(月曆追蹤表!M18="✓",L18+1,0)</f>
        <v>0</v>
      </c>
      <c r="N18" s="0" t="n">
        <f aca="false">IF(月曆追蹤表!N18="✓",M18+1,0)</f>
        <v>0</v>
      </c>
      <c r="O18" s="0" t="n">
        <f aca="false">IF(月曆追蹤表!O18="✓",N18+1,0)</f>
        <v>0</v>
      </c>
      <c r="P18" s="0" t="n">
        <f aca="false">IF(月曆追蹤表!P18="✓",O18+1,0)</f>
        <v>0</v>
      </c>
      <c r="Q18" s="0" t="n">
        <f aca="false">IF(月曆追蹤表!Q18="✓",P18+1,0)</f>
        <v>0</v>
      </c>
      <c r="R18" s="0" t="n">
        <f aca="false">IF(月曆追蹤表!R18="✓",Q18+1,0)</f>
        <v>0</v>
      </c>
      <c r="S18" s="0" t="n">
        <f aca="false">IF(月曆追蹤表!S18="✓",R18+1,0)</f>
        <v>0</v>
      </c>
      <c r="T18" s="0" t="n">
        <f aca="false">IF(月曆追蹤表!T18="✓",S18+1,0)</f>
        <v>0</v>
      </c>
      <c r="U18" s="0" t="n">
        <f aca="false">IF(月曆追蹤表!U18="✓",T18+1,0)</f>
        <v>0</v>
      </c>
      <c r="V18" s="0" t="n">
        <f aca="false">IF(月曆追蹤表!V18="✓",U18+1,0)</f>
        <v>0</v>
      </c>
      <c r="W18" s="0" t="n">
        <f aca="false">IF(月曆追蹤表!W18="✓",V18+1,0)</f>
        <v>0</v>
      </c>
      <c r="X18" s="0" t="n">
        <f aca="false">IF(月曆追蹤表!X18="✓",W18+1,0)</f>
        <v>0</v>
      </c>
      <c r="Y18" s="0" t="n">
        <f aca="false">IF(月曆追蹤表!Y18="✓",X18+1,0)</f>
        <v>0</v>
      </c>
      <c r="Z18" s="0" t="n">
        <f aca="false">IF(月曆追蹤表!Z18="✓",Y18+1,0)</f>
        <v>0</v>
      </c>
      <c r="AA18" s="0" t="n">
        <f aca="false">IF(月曆追蹤表!AA18="✓",Z18+1,0)</f>
        <v>0</v>
      </c>
      <c r="AB18" s="0" t="n">
        <f aca="false">IF(月曆追蹤表!AB18="✓",AA18+1,0)</f>
        <v>0</v>
      </c>
      <c r="AC18" s="0" t="n">
        <f aca="false">IF(月曆追蹤表!AC18="✓",AB18+1,0)</f>
        <v>0</v>
      </c>
      <c r="AD18" s="0" t="n">
        <f aca="false">IF(月曆追蹤表!AD18="✓",AC18+1,0)</f>
        <v>0</v>
      </c>
      <c r="AE18" s="0" t="n">
        <f aca="false">IF(月曆追蹤表!AE18="✓",AD18+1,0)</f>
        <v>0</v>
      </c>
      <c r="AF18" s="0" t="n">
        <f aca="false">IF(月曆追蹤表!AF18="✓",AE18+1,0)</f>
        <v>0</v>
      </c>
      <c r="AG18" s="0" t="n">
        <f aca="false">IF(月曆追蹤表!AG18="✓",AF18+1,0)</f>
        <v>0</v>
      </c>
    </row>
    <row r="19" customFormat="false" ht="15" hidden="false" customHeight="false" outlineLevel="0" collapsed="false">
      <c r="C19" s="0" t="n">
        <f aca="false">IF(月曆追蹤表!C19="✓",1,0)</f>
        <v>0</v>
      </c>
      <c r="D19" s="0" t="n">
        <f aca="false">IF(月曆追蹤表!D19="✓",C19+1,0)</f>
        <v>0</v>
      </c>
      <c r="E19" s="0" t="n">
        <f aca="false">IF(月曆追蹤表!E19="✓",D19+1,0)</f>
        <v>0</v>
      </c>
      <c r="F19" s="0" t="n">
        <f aca="false">IF(月曆追蹤表!F19="✓",E19+1,0)</f>
        <v>0</v>
      </c>
      <c r="G19" s="0" t="n">
        <f aca="false">IF(月曆追蹤表!G19="✓",F19+1,0)</f>
        <v>0</v>
      </c>
      <c r="H19" s="0" t="n">
        <f aca="false">IF(月曆追蹤表!H19="✓",G19+1,0)</f>
        <v>0</v>
      </c>
      <c r="I19" s="0" t="n">
        <f aca="false">IF(月曆追蹤表!I19="✓",H19+1,0)</f>
        <v>0</v>
      </c>
      <c r="J19" s="0" t="n">
        <f aca="false">IF(月曆追蹤表!J19="✓",I19+1,0)</f>
        <v>0</v>
      </c>
      <c r="K19" s="0" t="n">
        <f aca="false">IF(月曆追蹤表!K19="✓",J19+1,0)</f>
        <v>0</v>
      </c>
      <c r="L19" s="0" t="n">
        <f aca="false">IF(月曆追蹤表!L19="✓",K19+1,0)</f>
        <v>0</v>
      </c>
      <c r="M19" s="0" t="n">
        <f aca="false">IF(月曆追蹤表!M19="✓",L19+1,0)</f>
        <v>0</v>
      </c>
      <c r="N19" s="0" t="n">
        <f aca="false">IF(月曆追蹤表!N19="✓",M19+1,0)</f>
        <v>0</v>
      </c>
      <c r="O19" s="0" t="n">
        <f aca="false">IF(月曆追蹤表!O19="✓",N19+1,0)</f>
        <v>0</v>
      </c>
      <c r="P19" s="0" t="n">
        <f aca="false">IF(月曆追蹤表!P19="✓",O19+1,0)</f>
        <v>0</v>
      </c>
      <c r="Q19" s="0" t="n">
        <f aca="false">IF(月曆追蹤表!Q19="✓",P19+1,0)</f>
        <v>0</v>
      </c>
      <c r="R19" s="0" t="n">
        <f aca="false">IF(月曆追蹤表!R19="✓",Q19+1,0)</f>
        <v>0</v>
      </c>
      <c r="S19" s="0" t="n">
        <f aca="false">IF(月曆追蹤表!S19="✓",R19+1,0)</f>
        <v>0</v>
      </c>
      <c r="T19" s="0" t="n">
        <f aca="false">IF(月曆追蹤表!T19="✓",S19+1,0)</f>
        <v>0</v>
      </c>
      <c r="U19" s="0" t="n">
        <f aca="false">IF(月曆追蹤表!U19="✓",T19+1,0)</f>
        <v>0</v>
      </c>
      <c r="V19" s="0" t="n">
        <f aca="false">IF(月曆追蹤表!V19="✓",U19+1,0)</f>
        <v>0</v>
      </c>
      <c r="W19" s="0" t="n">
        <f aca="false">IF(月曆追蹤表!W19="✓",V19+1,0)</f>
        <v>0</v>
      </c>
      <c r="X19" s="0" t="n">
        <f aca="false">IF(月曆追蹤表!X19="✓",W19+1,0)</f>
        <v>0</v>
      </c>
      <c r="Y19" s="0" t="n">
        <f aca="false">IF(月曆追蹤表!Y19="✓",X19+1,0)</f>
        <v>0</v>
      </c>
      <c r="Z19" s="0" t="n">
        <f aca="false">IF(月曆追蹤表!Z19="✓",Y19+1,0)</f>
        <v>0</v>
      </c>
      <c r="AA19" s="0" t="n">
        <f aca="false">IF(月曆追蹤表!AA19="✓",Z19+1,0)</f>
        <v>0</v>
      </c>
      <c r="AB19" s="0" t="n">
        <f aca="false">IF(月曆追蹤表!AB19="✓",AA19+1,0)</f>
        <v>0</v>
      </c>
      <c r="AC19" s="0" t="n">
        <f aca="false">IF(月曆追蹤表!AC19="✓",AB19+1,0)</f>
        <v>0</v>
      </c>
      <c r="AD19" s="0" t="n">
        <f aca="false">IF(月曆追蹤表!AD19="✓",AC19+1,0)</f>
        <v>0</v>
      </c>
      <c r="AE19" s="0" t="n">
        <f aca="false">IF(月曆追蹤表!AE19="✓",AD19+1,0)</f>
        <v>0</v>
      </c>
      <c r="AF19" s="0" t="n">
        <f aca="false">IF(月曆追蹤表!AF19="✓",AE19+1,0)</f>
        <v>0</v>
      </c>
      <c r="AG19" s="0" t="n">
        <f aca="false">IF(月曆追蹤表!AG19="✓",AF19+1,0)</f>
        <v>0</v>
      </c>
    </row>
    <row r="20" customFormat="false" ht="15" hidden="false" customHeight="false" outlineLevel="0" collapsed="false">
      <c r="C20" s="0" t="n">
        <f aca="false">IF(月曆追蹤表!C20="✓",1,0)</f>
        <v>0</v>
      </c>
      <c r="D20" s="0" t="n">
        <f aca="false">IF(月曆追蹤表!D20="✓",C20+1,0)</f>
        <v>0</v>
      </c>
      <c r="E20" s="0" t="n">
        <f aca="false">IF(月曆追蹤表!E20="✓",D20+1,0)</f>
        <v>0</v>
      </c>
      <c r="F20" s="0" t="n">
        <f aca="false">IF(月曆追蹤表!F20="✓",E20+1,0)</f>
        <v>0</v>
      </c>
      <c r="G20" s="0" t="n">
        <f aca="false">IF(月曆追蹤表!G20="✓",F20+1,0)</f>
        <v>0</v>
      </c>
      <c r="H20" s="0" t="n">
        <f aca="false">IF(月曆追蹤表!H20="✓",G20+1,0)</f>
        <v>0</v>
      </c>
      <c r="I20" s="0" t="n">
        <f aca="false">IF(月曆追蹤表!I20="✓",H20+1,0)</f>
        <v>0</v>
      </c>
      <c r="J20" s="0" t="n">
        <f aca="false">IF(月曆追蹤表!J20="✓",I20+1,0)</f>
        <v>0</v>
      </c>
      <c r="K20" s="0" t="n">
        <f aca="false">IF(月曆追蹤表!K20="✓",J20+1,0)</f>
        <v>0</v>
      </c>
      <c r="L20" s="0" t="n">
        <f aca="false">IF(月曆追蹤表!L20="✓",K20+1,0)</f>
        <v>0</v>
      </c>
      <c r="M20" s="0" t="n">
        <f aca="false">IF(月曆追蹤表!M20="✓",L20+1,0)</f>
        <v>0</v>
      </c>
      <c r="N20" s="0" t="n">
        <f aca="false">IF(月曆追蹤表!N20="✓",M20+1,0)</f>
        <v>0</v>
      </c>
      <c r="O20" s="0" t="n">
        <f aca="false">IF(月曆追蹤表!O20="✓",N20+1,0)</f>
        <v>0</v>
      </c>
      <c r="P20" s="0" t="n">
        <f aca="false">IF(月曆追蹤表!P20="✓",O20+1,0)</f>
        <v>0</v>
      </c>
      <c r="Q20" s="0" t="n">
        <f aca="false">IF(月曆追蹤表!Q20="✓",P20+1,0)</f>
        <v>0</v>
      </c>
      <c r="R20" s="0" t="n">
        <f aca="false">IF(月曆追蹤表!R20="✓",Q20+1,0)</f>
        <v>0</v>
      </c>
      <c r="S20" s="0" t="n">
        <f aca="false">IF(月曆追蹤表!S20="✓",R20+1,0)</f>
        <v>0</v>
      </c>
      <c r="T20" s="0" t="n">
        <f aca="false">IF(月曆追蹤表!T20="✓",S20+1,0)</f>
        <v>0</v>
      </c>
      <c r="U20" s="0" t="n">
        <f aca="false">IF(月曆追蹤表!U20="✓",T20+1,0)</f>
        <v>0</v>
      </c>
      <c r="V20" s="0" t="n">
        <f aca="false">IF(月曆追蹤表!V20="✓",U20+1,0)</f>
        <v>0</v>
      </c>
      <c r="W20" s="0" t="n">
        <f aca="false">IF(月曆追蹤表!W20="✓",V20+1,0)</f>
        <v>0</v>
      </c>
      <c r="X20" s="0" t="n">
        <f aca="false">IF(月曆追蹤表!X20="✓",W20+1,0)</f>
        <v>0</v>
      </c>
      <c r="Y20" s="0" t="n">
        <f aca="false">IF(月曆追蹤表!Y20="✓",X20+1,0)</f>
        <v>0</v>
      </c>
      <c r="Z20" s="0" t="n">
        <f aca="false">IF(月曆追蹤表!Z20="✓",Y20+1,0)</f>
        <v>0</v>
      </c>
      <c r="AA20" s="0" t="n">
        <f aca="false">IF(月曆追蹤表!AA20="✓",Z20+1,0)</f>
        <v>0</v>
      </c>
      <c r="AB20" s="0" t="n">
        <f aca="false">IF(月曆追蹤表!AB20="✓",AA20+1,0)</f>
        <v>0</v>
      </c>
      <c r="AC20" s="0" t="n">
        <f aca="false">IF(月曆追蹤表!AC20="✓",AB20+1,0)</f>
        <v>0</v>
      </c>
      <c r="AD20" s="0" t="n">
        <f aca="false">IF(月曆追蹤表!AD20="✓",AC20+1,0)</f>
        <v>0</v>
      </c>
      <c r="AE20" s="0" t="n">
        <f aca="false">IF(月曆追蹤表!AE20="✓",AD20+1,0)</f>
        <v>0</v>
      </c>
      <c r="AF20" s="0" t="n">
        <f aca="false">IF(月曆追蹤表!AF20="✓",AE20+1,0)</f>
        <v>0</v>
      </c>
      <c r="AG20" s="0" t="n">
        <f aca="false">IF(月曆追蹤表!AG20="✓",AF20+1,0)</f>
        <v>0</v>
      </c>
    </row>
    <row r="21" customFormat="false" ht="15" hidden="false" customHeight="false" outlineLevel="0" collapsed="false">
      <c r="C21" s="0" t="n">
        <f aca="false">IF(月曆追蹤表!C21="✓",1,0)</f>
        <v>0</v>
      </c>
      <c r="D21" s="0" t="n">
        <f aca="false">IF(月曆追蹤表!D21="✓",C21+1,0)</f>
        <v>0</v>
      </c>
      <c r="E21" s="0" t="n">
        <f aca="false">IF(月曆追蹤表!E21="✓",D21+1,0)</f>
        <v>0</v>
      </c>
      <c r="F21" s="0" t="n">
        <f aca="false">IF(月曆追蹤表!F21="✓",E21+1,0)</f>
        <v>0</v>
      </c>
      <c r="G21" s="0" t="n">
        <f aca="false">IF(月曆追蹤表!G21="✓",F21+1,0)</f>
        <v>0</v>
      </c>
      <c r="H21" s="0" t="n">
        <f aca="false">IF(月曆追蹤表!H21="✓",G21+1,0)</f>
        <v>0</v>
      </c>
      <c r="I21" s="0" t="n">
        <f aca="false">IF(月曆追蹤表!I21="✓",H21+1,0)</f>
        <v>0</v>
      </c>
      <c r="J21" s="0" t="n">
        <f aca="false">IF(月曆追蹤表!J21="✓",I21+1,0)</f>
        <v>0</v>
      </c>
      <c r="K21" s="0" t="n">
        <f aca="false">IF(月曆追蹤表!K21="✓",J21+1,0)</f>
        <v>0</v>
      </c>
      <c r="L21" s="0" t="n">
        <f aca="false">IF(月曆追蹤表!L21="✓",K21+1,0)</f>
        <v>0</v>
      </c>
      <c r="M21" s="0" t="n">
        <f aca="false">IF(月曆追蹤表!M21="✓",L21+1,0)</f>
        <v>0</v>
      </c>
      <c r="N21" s="0" t="n">
        <f aca="false">IF(月曆追蹤表!N21="✓",M21+1,0)</f>
        <v>0</v>
      </c>
      <c r="O21" s="0" t="n">
        <f aca="false">IF(月曆追蹤表!O21="✓",N21+1,0)</f>
        <v>0</v>
      </c>
      <c r="P21" s="0" t="n">
        <f aca="false">IF(月曆追蹤表!P21="✓",O21+1,0)</f>
        <v>0</v>
      </c>
      <c r="Q21" s="0" t="n">
        <f aca="false">IF(月曆追蹤表!Q21="✓",P21+1,0)</f>
        <v>0</v>
      </c>
      <c r="R21" s="0" t="n">
        <f aca="false">IF(月曆追蹤表!R21="✓",Q21+1,0)</f>
        <v>0</v>
      </c>
      <c r="S21" s="0" t="n">
        <f aca="false">IF(月曆追蹤表!S21="✓",R21+1,0)</f>
        <v>0</v>
      </c>
      <c r="T21" s="0" t="n">
        <f aca="false">IF(月曆追蹤表!T21="✓",S21+1,0)</f>
        <v>0</v>
      </c>
      <c r="U21" s="0" t="n">
        <f aca="false">IF(月曆追蹤表!U21="✓",T21+1,0)</f>
        <v>0</v>
      </c>
      <c r="V21" s="0" t="n">
        <f aca="false">IF(月曆追蹤表!V21="✓",U21+1,0)</f>
        <v>0</v>
      </c>
      <c r="W21" s="0" t="n">
        <f aca="false">IF(月曆追蹤表!W21="✓",V21+1,0)</f>
        <v>0</v>
      </c>
      <c r="X21" s="0" t="n">
        <f aca="false">IF(月曆追蹤表!X21="✓",W21+1,0)</f>
        <v>0</v>
      </c>
      <c r="Y21" s="0" t="n">
        <f aca="false">IF(月曆追蹤表!Y21="✓",X21+1,0)</f>
        <v>0</v>
      </c>
      <c r="Z21" s="0" t="n">
        <f aca="false">IF(月曆追蹤表!Z21="✓",Y21+1,0)</f>
        <v>0</v>
      </c>
      <c r="AA21" s="0" t="n">
        <f aca="false">IF(月曆追蹤表!AA21="✓",Z21+1,0)</f>
        <v>0</v>
      </c>
      <c r="AB21" s="0" t="n">
        <f aca="false">IF(月曆追蹤表!AB21="✓",AA21+1,0)</f>
        <v>0</v>
      </c>
      <c r="AC21" s="0" t="n">
        <f aca="false">IF(月曆追蹤表!AC21="✓",AB21+1,0)</f>
        <v>0</v>
      </c>
      <c r="AD21" s="0" t="n">
        <f aca="false">IF(月曆追蹤表!AD21="✓",AC21+1,0)</f>
        <v>0</v>
      </c>
      <c r="AE21" s="0" t="n">
        <f aca="false">IF(月曆追蹤表!AE21="✓",AD21+1,0)</f>
        <v>0</v>
      </c>
      <c r="AF21" s="0" t="n">
        <f aca="false">IF(月曆追蹤表!AF21="✓",AE21+1,0)</f>
        <v>0</v>
      </c>
      <c r="AG21" s="0" t="n">
        <f aca="false">IF(月曆追蹤表!AG21="✓",AF21+1,0)</f>
        <v>0</v>
      </c>
    </row>
    <row r="22" customFormat="false" ht="15" hidden="false" customHeight="false" outlineLevel="0" collapsed="false">
      <c r="C22" s="0" t="n">
        <f aca="false">IF(月曆追蹤表!C22="✓",1,0)</f>
        <v>0</v>
      </c>
      <c r="D22" s="0" t="n">
        <f aca="false">IF(月曆追蹤表!D22="✓",C22+1,0)</f>
        <v>0</v>
      </c>
      <c r="E22" s="0" t="n">
        <f aca="false">IF(月曆追蹤表!E22="✓",D22+1,0)</f>
        <v>0</v>
      </c>
      <c r="F22" s="0" t="n">
        <f aca="false">IF(月曆追蹤表!F22="✓",E22+1,0)</f>
        <v>0</v>
      </c>
      <c r="G22" s="0" t="n">
        <f aca="false">IF(月曆追蹤表!G22="✓",F22+1,0)</f>
        <v>0</v>
      </c>
      <c r="H22" s="0" t="n">
        <f aca="false">IF(月曆追蹤表!H22="✓",G22+1,0)</f>
        <v>0</v>
      </c>
      <c r="I22" s="0" t="n">
        <f aca="false">IF(月曆追蹤表!I22="✓",H22+1,0)</f>
        <v>0</v>
      </c>
      <c r="J22" s="0" t="n">
        <f aca="false">IF(月曆追蹤表!J22="✓",I22+1,0)</f>
        <v>0</v>
      </c>
      <c r="K22" s="0" t="n">
        <f aca="false">IF(月曆追蹤表!K22="✓",J22+1,0)</f>
        <v>0</v>
      </c>
      <c r="L22" s="0" t="n">
        <f aca="false">IF(月曆追蹤表!L22="✓",K22+1,0)</f>
        <v>0</v>
      </c>
      <c r="M22" s="0" t="n">
        <f aca="false">IF(月曆追蹤表!M22="✓",L22+1,0)</f>
        <v>0</v>
      </c>
      <c r="N22" s="0" t="n">
        <f aca="false">IF(月曆追蹤表!N22="✓",M22+1,0)</f>
        <v>0</v>
      </c>
      <c r="O22" s="0" t="n">
        <f aca="false">IF(月曆追蹤表!O22="✓",N22+1,0)</f>
        <v>0</v>
      </c>
      <c r="P22" s="0" t="n">
        <f aca="false">IF(月曆追蹤表!P22="✓",O22+1,0)</f>
        <v>0</v>
      </c>
      <c r="Q22" s="0" t="n">
        <f aca="false">IF(月曆追蹤表!Q22="✓",P22+1,0)</f>
        <v>0</v>
      </c>
      <c r="R22" s="0" t="n">
        <f aca="false">IF(月曆追蹤表!R22="✓",Q22+1,0)</f>
        <v>0</v>
      </c>
      <c r="S22" s="0" t="n">
        <f aca="false">IF(月曆追蹤表!S22="✓",R22+1,0)</f>
        <v>0</v>
      </c>
      <c r="T22" s="0" t="n">
        <f aca="false">IF(月曆追蹤表!T22="✓",S22+1,0)</f>
        <v>0</v>
      </c>
      <c r="U22" s="0" t="n">
        <f aca="false">IF(月曆追蹤表!U22="✓",T22+1,0)</f>
        <v>0</v>
      </c>
      <c r="V22" s="0" t="n">
        <f aca="false">IF(月曆追蹤表!V22="✓",U22+1,0)</f>
        <v>0</v>
      </c>
      <c r="W22" s="0" t="n">
        <f aca="false">IF(月曆追蹤表!W22="✓",V22+1,0)</f>
        <v>0</v>
      </c>
      <c r="X22" s="0" t="n">
        <f aca="false">IF(月曆追蹤表!X22="✓",W22+1,0)</f>
        <v>0</v>
      </c>
      <c r="Y22" s="0" t="n">
        <f aca="false">IF(月曆追蹤表!Y22="✓",X22+1,0)</f>
        <v>0</v>
      </c>
      <c r="Z22" s="0" t="n">
        <f aca="false">IF(月曆追蹤表!Z22="✓",Y22+1,0)</f>
        <v>0</v>
      </c>
      <c r="AA22" s="0" t="n">
        <f aca="false">IF(月曆追蹤表!AA22="✓",Z22+1,0)</f>
        <v>0</v>
      </c>
      <c r="AB22" s="0" t="n">
        <f aca="false">IF(月曆追蹤表!AB22="✓",AA22+1,0)</f>
        <v>0</v>
      </c>
      <c r="AC22" s="0" t="n">
        <f aca="false">IF(月曆追蹤表!AC22="✓",AB22+1,0)</f>
        <v>0</v>
      </c>
      <c r="AD22" s="0" t="n">
        <f aca="false">IF(月曆追蹤表!AD22="✓",AC22+1,0)</f>
        <v>0</v>
      </c>
      <c r="AE22" s="0" t="n">
        <f aca="false">IF(月曆追蹤表!AE22="✓",AD22+1,0)</f>
        <v>0</v>
      </c>
      <c r="AF22" s="0" t="n">
        <f aca="false">IF(月曆追蹤表!AF22="✓",AE22+1,0)</f>
        <v>0</v>
      </c>
      <c r="AG22" s="0" t="n">
        <f aca="false">IF(月曆追蹤表!AG22="✓",AF22+1,0)</f>
        <v>0</v>
      </c>
    </row>
    <row r="23" customFormat="false" ht="15" hidden="false" customHeight="false" outlineLevel="0" collapsed="false">
      <c r="C23" s="0" t="n">
        <f aca="false">IF(月曆追蹤表!C23="✓",1,0)</f>
        <v>0</v>
      </c>
      <c r="D23" s="0" t="n">
        <f aca="false">IF(月曆追蹤表!D23="✓",C23+1,0)</f>
        <v>0</v>
      </c>
      <c r="E23" s="0" t="n">
        <f aca="false">IF(月曆追蹤表!E23="✓",D23+1,0)</f>
        <v>0</v>
      </c>
      <c r="F23" s="0" t="n">
        <f aca="false">IF(月曆追蹤表!F23="✓",E23+1,0)</f>
        <v>0</v>
      </c>
      <c r="G23" s="0" t="n">
        <f aca="false">IF(月曆追蹤表!G23="✓",F23+1,0)</f>
        <v>0</v>
      </c>
      <c r="H23" s="0" t="n">
        <f aca="false">IF(月曆追蹤表!H23="✓",G23+1,0)</f>
        <v>0</v>
      </c>
      <c r="I23" s="0" t="n">
        <f aca="false">IF(月曆追蹤表!I23="✓",H23+1,0)</f>
        <v>0</v>
      </c>
      <c r="J23" s="0" t="n">
        <f aca="false">IF(月曆追蹤表!J23="✓",I23+1,0)</f>
        <v>0</v>
      </c>
      <c r="K23" s="0" t="n">
        <f aca="false">IF(月曆追蹤表!K23="✓",J23+1,0)</f>
        <v>0</v>
      </c>
      <c r="L23" s="0" t="n">
        <f aca="false">IF(月曆追蹤表!L23="✓",K23+1,0)</f>
        <v>0</v>
      </c>
      <c r="M23" s="0" t="n">
        <f aca="false">IF(月曆追蹤表!M23="✓",L23+1,0)</f>
        <v>0</v>
      </c>
      <c r="N23" s="0" t="n">
        <f aca="false">IF(月曆追蹤表!N23="✓",M23+1,0)</f>
        <v>0</v>
      </c>
      <c r="O23" s="0" t="n">
        <f aca="false">IF(月曆追蹤表!O23="✓",N23+1,0)</f>
        <v>0</v>
      </c>
      <c r="P23" s="0" t="n">
        <f aca="false">IF(月曆追蹤表!P23="✓",O23+1,0)</f>
        <v>0</v>
      </c>
      <c r="Q23" s="0" t="n">
        <f aca="false">IF(月曆追蹤表!Q23="✓",P23+1,0)</f>
        <v>0</v>
      </c>
      <c r="R23" s="0" t="n">
        <f aca="false">IF(月曆追蹤表!R23="✓",Q23+1,0)</f>
        <v>0</v>
      </c>
      <c r="S23" s="0" t="n">
        <f aca="false">IF(月曆追蹤表!S23="✓",R23+1,0)</f>
        <v>0</v>
      </c>
      <c r="T23" s="0" t="n">
        <f aca="false">IF(月曆追蹤表!T23="✓",S23+1,0)</f>
        <v>0</v>
      </c>
      <c r="U23" s="0" t="n">
        <f aca="false">IF(月曆追蹤表!U23="✓",T23+1,0)</f>
        <v>0</v>
      </c>
      <c r="V23" s="0" t="n">
        <f aca="false">IF(月曆追蹤表!V23="✓",U23+1,0)</f>
        <v>0</v>
      </c>
      <c r="W23" s="0" t="n">
        <f aca="false">IF(月曆追蹤表!W23="✓",V23+1,0)</f>
        <v>0</v>
      </c>
      <c r="X23" s="0" t="n">
        <f aca="false">IF(月曆追蹤表!X23="✓",W23+1,0)</f>
        <v>0</v>
      </c>
      <c r="Y23" s="0" t="n">
        <f aca="false">IF(月曆追蹤表!Y23="✓",X23+1,0)</f>
        <v>0</v>
      </c>
      <c r="Z23" s="0" t="n">
        <f aca="false">IF(月曆追蹤表!Z23="✓",Y23+1,0)</f>
        <v>0</v>
      </c>
      <c r="AA23" s="0" t="n">
        <f aca="false">IF(月曆追蹤表!AA23="✓",Z23+1,0)</f>
        <v>0</v>
      </c>
      <c r="AB23" s="0" t="n">
        <f aca="false">IF(月曆追蹤表!AB23="✓",AA23+1,0)</f>
        <v>0</v>
      </c>
      <c r="AC23" s="0" t="n">
        <f aca="false">IF(月曆追蹤表!AC23="✓",AB23+1,0)</f>
        <v>0</v>
      </c>
      <c r="AD23" s="0" t="n">
        <f aca="false">IF(月曆追蹤表!AD23="✓",AC23+1,0)</f>
        <v>0</v>
      </c>
      <c r="AE23" s="0" t="n">
        <f aca="false">IF(月曆追蹤表!AE23="✓",AD23+1,0)</f>
        <v>0</v>
      </c>
      <c r="AF23" s="0" t="n">
        <f aca="false">IF(月曆追蹤表!AF23="✓",AE23+1,0)</f>
        <v>0</v>
      </c>
      <c r="AG23" s="0" t="n">
        <f aca="false">IF(月曆追蹤表!AG23="✓",AF23+1,0)</f>
        <v>0</v>
      </c>
    </row>
    <row r="24" customFormat="false" ht="15" hidden="false" customHeight="false" outlineLevel="0" collapsed="false">
      <c r="C24" s="0" t="n">
        <f aca="false">IF(月曆追蹤表!C24="✓",1,0)</f>
        <v>0</v>
      </c>
      <c r="D24" s="0" t="n">
        <f aca="false">IF(月曆追蹤表!D24="✓",C24+1,0)</f>
        <v>0</v>
      </c>
      <c r="E24" s="0" t="n">
        <f aca="false">IF(月曆追蹤表!E24="✓",D24+1,0)</f>
        <v>0</v>
      </c>
      <c r="F24" s="0" t="n">
        <f aca="false">IF(月曆追蹤表!F24="✓",E24+1,0)</f>
        <v>0</v>
      </c>
      <c r="G24" s="0" t="n">
        <f aca="false">IF(月曆追蹤表!G24="✓",F24+1,0)</f>
        <v>0</v>
      </c>
      <c r="H24" s="0" t="n">
        <f aca="false">IF(月曆追蹤表!H24="✓",G24+1,0)</f>
        <v>0</v>
      </c>
      <c r="I24" s="0" t="n">
        <f aca="false">IF(月曆追蹤表!I24="✓",H24+1,0)</f>
        <v>0</v>
      </c>
      <c r="J24" s="0" t="n">
        <f aca="false">IF(月曆追蹤表!J24="✓",I24+1,0)</f>
        <v>0</v>
      </c>
      <c r="K24" s="0" t="n">
        <f aca="false">IF(月曆追蹤表!K24="✓",J24+1,0)</f>
        <v>0</v>
      </c>
      <c r="L24" s="0" t="n">
        <f aca="false">IF(月曆追蹤表!L24="✓",K24+1,0)</f>
        <v>0</v>
      </c>
      <c r="M24" s="0" t="n">
        <f aca="false">IF(月曆追蹤表!M24="✓",L24+1,0)</f>
        <v>0</v>
      </c>
      <c r="N24" s="0" t="n">
        <f aca="false">IF(月曆追蹤表!N24="✓",M24+1,0)</f>
        <v>0</v>
      </c>
      <c r="O24" s="0" t="n">
        <f aca="false">IF(月曆追蹤表!O24="✓",N24+1,0)</f>
        <v>0</v>
      </c>
      <c r="P24" s="0" t="n">
        <f aca="false">IF(月曆追蹤表!P24="✓",O24+1,0)</f>
        <v>0</v>
      </c>
      <c r="Q24" s="0" t="n">
        <f aca="false">IF(月曆追蹤表!Q24="✓",P24+1,0)</f>
        <v>0</v>
      </c>
      <c r="R24" s="0" t="n">
        <f aca="false">IF(月曆追蹤表!R24="✓",Q24+1,0)</f>
        <v>0</v>
      </c>
      <c r="S24" s="0" t="n">
        <f aca="false">IF(月曆追蹤表!S24="✓",R24+1,0)</f>
        <v>0</v>
      </c>
      <c r="T24" s="0" t="n">
        <f aca="false">IF(月曆追蹤表!T24="✓",S24+1,0)</f>
        <v>0</v>
      </c>
      <c r="U24" s="0" t="n">
        <f aca="false">IF(月曆追蹤表!U24="✓",T24+1,0)</f>
        <v>0</v>
      </c>
      <c r="V24" s="0" t="n">
        <f aca="false">IF(月曆追蹤表!V24="✓",U24+1,0)</f>
        <v>0</v>
      </c>
      <c r="W24" s="0" t="n">
        <f aca="false">IF(月曆追蹤表!W24="✓",V24+1,0)</f>
        <v>0</v>
      </c>
      <c r="X24" s="0" t="n">
        <f aca="false">IF(月曆追蹤表!X24="✓",W24+1,0)</f>
        <v>0</v>
      </c>
      <c r="Y24" s="0" t="n">
        <f aca="false">IF(月曆追蹤表!Y24="✓",X24+1,0)</f>
        <v>0</v>
      </c>
      <c r="Z24" s="0" t="n">
        <f aca="false">IF(月曆追蹤表!Z24="✓",Y24+1,0)</f>
        <v>0</v>
      </c>
      <c r="AA24" s="0" t="n">
        <f aca="false">IF(月曆追蹤表!AA24="✓",Z24+1,0)</f>
        <v>0</v>
      </c>
      <c r="AB24" s="0" t="n">
        <f aca="false">IF(月曆追蹤表!AB24="✓",AA24+1,0)</f>
        <v>0</v>
      </c>
      <c r="AC24" s="0" t="n">
        <f aca="false">IF(月曆追蹤表!AC24="✓",AB24+1,0)</f>
        <v>0</v>
      </c>
      <c r="AD24" s="0" t="n">
        <f aca="false">IF(月曆追蹤表!AD24="✓",AC24+1,0)</f>
        <v>0</v>
      </c>
      <c r="AE24" s="0" t="n">
        <f aca="false">IF(月曆追蹤表!AE24="✓",AD24+1,0)</f>
        <v>0</v>
      </c>
      <c r="AF24" s="0" t="n">
        <f aca="false">IF(月曆追蹤表!AF24="✓",AE24+1,0)</f>
        <v>0</v>
      </c>
      <c r="AG24" s="0" t="n">
        <f aca="false">IF(月曆追蹤表!AG24="✓",AF24+1,0)</f>
        <v>0</v>
      </c>
    </row>
    <row r="25" customFormat="false" ht="15" hidden="false" customHeight="false" outlineLevel="0" collapsed="false">
      <c r="C25" s="0" t="n">
        <f aca="false">IF(月曆追蹤表!C25="✓",1,0)</f>
        <v>0</v>
      </c>
      <c r="D25" s="0" t="n">
        <f aca="false">IF(月曆追蹤表!D25="✓",C25+1,0)</f>
        <v>0</v>
      </c>
      <c r="E25" s="0" t="n">
        <f aca="false">IF(月曆追蹤表!E25="✓",D25+1,0)</f>
        <v>0</v>
      </c>
      <c r="F25" s="0" t="n">
        <f aca="false">IF(月曆追蹤表!F25="✓",E25+1,0)</f>
        <v>0</v>
      </c>
      <c r="G25" s="0" t="n">
        <f aca="false">IF(月曆追蹤表!G25="✓",F25+1,0)</f>
        <v>0</v>
      </c>
      <c r="H25" s="0" t="n">
        <f aca="false">IF(月曆追蹤表!H25="✓",G25+1,0)</f>
        <v>0</v>
      </c>
      <c r="I25" s="0" t="n">
        <f aca="false">IF(月曆追蹤表!I25="✓",H25+1,0)</f>
        <v>0</v>
      </c>
      <c r="J25" s="0" t="n">
        <f aca="false">IF(月曆追蹤表!J25="✓",I25+1,0)</f>
        <v>0</v>
      </c>
      <c r="K25" s="0" t="n">
        <f aca="false">IF(月曆追蹤表!K25="✓",J25+1,0)</f>
        <v>0</v>
      </c>
      <c r="L25" s="0" t="n">
        <f aca="false">IF(月曆追蹤表!L25="✓",K25+1,0)</f>
        <v>0</v>
      </c>
      <c r="M25" s="0" t="n">
        <f aca="false">IF(月曆追蹤表!M25="✓",L25+1,0)</f>
        <v>0</v>
      </c>
      <c r="N25" s="0" t="n">
        <f aca="false">IF(月曆追蹤表!N25="✓",M25+1,0)</f>
        <v>0</v>
      </c>
      <c r="O25" s="0" t="n">
        <f aca="false">IF(月曆追蹤表!O25="✓",N25+1,0)</f>
        <v>0</v>
      </c>
      <c r="P25" s="0" t="n">
        <f aca="false">IF(月曆追蹤表!P25="✓",O25+1,0)</f>
        <v>0</v>
      </c>
      <c r="Q25" s="0" t="n">
        <f aca="false">IF(月曆追蹤表!Q25="✓",P25+1,0)</f>
        <v>0</v>
      </c>
      <c r="R25" s="0" t="n">
        <f aca="false">IF(月曆追蹤表!R25="✓",Q25+1,0)</f>
        <v>0</v>
      </c>
      <c r="S25" s="0" t="n">
        <f aca="false">IF(月曆追蹤表!S25="✓",R25+1,0)</f>
        <v>0</v>
      </c>
      <c r="T25" s="0" t="n">
        <f aca="false">IF(月曆追蹤表!T25="✓",S25+1,0)</f>
        <v>0</v>
      </c>
      <c r="U25" s="0" t="n">
        <f aca="false">IF(月曆追蹤表!U25="✓",T25+1,0)</f>
        <v>0</v>
      </c>
      <c r="V25" s="0" t="n">
        <f aca="false">IF(月曆追蹤表!V25="✓",U25+1,0)</f>
        <v>0</v>
      </c>
      <c r="W25" s="0" t="n">
        <f aca="false">IF(月曆追蹤表!W25="✓",V25+1,0)</f>
        <v>0</v>
      </c>
      <c r="X25" s="0" t="n">
        <f aca="false">IF(月曆追蹤表!X25="✓",W25+1,0)</f>
        <v>0</v>
      </c>
      <c r="Y25" s="0" t="n">
        <f aca="false">IF(月曆追蹤表!Y25="✓",X25+1,0)</f>
        <v>0</v>
      </c>
      <c r="Z25" s="0" t="n">
        <f aca="false">IF(月曆追蹤表!Z25="✓",Y25+1,0)</f>
        <v>0</v>
      </c>
      <c r="AA25" s="0" t="n">
        <f aca="false">IF(月曆追蹤表!AA25="✓",Z25+1,0)</f>
        <v>0</v>
      </c>
      <c r="AB25" s="0" t="n">
        <f aca="false">IF(月曆追蹤表!AB25="✓",AA25+1,0)</f>
        <v>0</v>
      </c>
      <c r="AC25" s="0" t="n">
        <f aca="false">IF(月曆追蹤表!AC25="✓",AB25+1,0)</f>
        <v>0</v>
      </c>
      <c r="AD25" s="0" t="n">
        <f aca="false">IF(月曆追蹤表!AD25="✓",AC25+1,0)</f>
        <v>0</v>
      </c>
      <c r="AE25" s="0" t="n">
        <f aca="false">IF(月曆追蹤表!AE25="✓",AD25+1,0)</f>
        <v>0</v>
      </c>
      <c r="AF25" s="0" t="n">
        <f aca="false">IF(月曆追蹤表!AF25="✓",AE25+1,0)</f>
        <v>0</v>
      </c>
      <c r="AG25" s="0" t="n">
        <f aca="false">IF(月曆追蹤表!AG25="✓",AF25+1,0)</f>
        <v>0</v>
      </c>
    </row>
    <row r="26" customFormat="false" ht="15" hidden="false" customHeight="false" outlineLevel="0" collapsed="false">
      <c r="C26" s="0" t="n">
        <f aca="false">IF(月曆追蹤表!C26="✓",1,0)</f>
        <v>0</v>
      </c>
      <c r="D26" s="0" t="n">
        <f aca="false">IF(月曆追蹤表!D26="✓",C26+1,0)</f>
        <v>0</v>
      </c>
      <c r="E26" s="0" t="n">
        <f aca="false">IF(月曆追蹤表!E26="✓",D26+1,0)</f>
        <v>0</v>
      </c>
      <c r="F26" s="0" t="n">
        <f aca="false">IF(月曆追蹤表!F26="✓",E26+1,0)</f>
        <v>0</v>
      </c>
      <c r="G26" s="0" t="n">
        <f aca="false">IF(月曆追蹤表!G26="✓",F26+1,0)</f>
        <v>0</v>
      </c>
      <c r="H26" s="0" t="n">
        <f aca="false">IF(月曆追蹤表!H26="✓",G26+1,0)</f>
        <v>0</v>
      </c>
      <c r="I26" s="0" t="n">
        <f aca="false">IF(月曆追蹤表!I26="✓",H26+1,0)</f>
        <v>0</v>
      </c>
      <c r="J26" s="0" t="n">
        <f aca="false">IF(月曆追蹤表!J26="✓",I26+1,0)</f>
        <v>0</v>
      </c>
      <c r="K26" s="0" t="n">
        <f aca="false">IF(月曆追蹤表!K26="✓",J26+1,0)</f>
        <v>0</v>
      </c>
      <c r="L26" s="0" t="n">
        <f aca="false">IF(月曆追蹤表!L26="✓",K26+1,0)</f>
        <v>0</v>
      </c>
      <c r="M26" s="0" t="n">
        <f aca="false">IF(月曆追蹤表!M26="✓",L26+1,0)</f>
        <v>0</v>
      </c>
      <c r="N26" s="0" t="n">
        <f aca="false">IF(月曆追蹤表!N26="✓",M26+1,0)</f>
        <v>0</v>
      </c>
      <c r="O26" s="0" t="n">
        <f aca="false">IF(月曆追蹤表!O26="✓",N26+1,0)</f>
        <v>0</v>
      </c>
      <c r="P26" s="0" t="n">
        <f aca="false">IF(月曆追蹤表!P26="✓",O26+1,0)</f>
        <v>0</v>
      </c>
      <c r="Q26" s="0" t="n">
        <f aca="false">IF(月曆追蹤表!Q26="✓",P26+1,0)</f>
        <v>0</v>
      </c>
      <c r="R26" s="0" t="n">
        <f aca="false">IF(月曆追蹤表!R26="✓",Q26+1,0)</f>
        <v>0</v>
      </c>
      <c r="S26" s="0" t="n">
        <f aca="false">IF(月曆追蹤表!S26="✓",R26+1,0)</f>
        <v>0</v>
      </c>
      <c r="T26" s="0" t="n">
        <f aca="false">IF(月曆追蹤表!T26="✓",S26+1,0)</f>
        <v>0</v>
      </c>
      <c r="U26" s="0" t="n">
        <f aca="false">IF(月曆追蹤表!U26="✓",T26+1,0)</f>
        <v>0</v>
      </c>
      <c r="V26" s="0" t="n">
        <f aca="false">IF(月曆追蹤表!V26="✓",U26+1,0)</f>
        <v>0</v>
      </c>
      <c r="W26" s="0" t="n">
        <f aca="false">IF(月曆追蹤表!W26="✓",V26+1,0)</f>
        <v>0</v>
      </c>
      <c r="X26" s="0" t="n">
        <f aca="false">IF(月曆追蹤表!X26="✓",W26+1,0)</f>
        <v>0</v>
      </c>
      <c r="Y26" s="0" t="n">
        <f aca="false">IF(月曆追蹤表!Y26="✓",X26+1,0)</f>
        <v>0</v>
      </c>
      <c r="Z26" s="0" t="n">
        <f aca="false">IF(月曆追蹤表!Z26="✓",Y26+1,0)</f>
        <v>0</v>
      </c>
      <c r="AA26" s="0" t="n">
        <f aca="false">IF(月曆追蹤表!AA26="✓",Z26+1,0)</f>
        <v>0</v>
      </c>
      <c r="AB26" s="0" t="n">
        <f aca="false">IF(月曆追蹤表!AB26="✓",AA26+1,0)</f>
        <v>0</v>
      </c>
      <c r="AC26" s="0" t="n">
        <f aca="false">IF(月曆追蹤表!AC26="✓",AB26+1,0)</f>
        <v>0</v>
      </c>
      <c r="AD26" s="0" t="n">
        <f aca="false">IF(月曆追蹤表!AD26="✓",AC26+1,0)</f>
        <v>0</v>
      </c>
      <c r="AE26" s="0" t="n">
        <f aca="false">IF(月曆追蹤表!AE26="✓",AD26+1,0)</f>
        <v>0</v>
      </c>
      <c r="AF26" s="0" t="n">
        <f aca="false">IF(月曆追蹤表!AF26="✓",AE26+1,0)</f>
        <v>0</v>
      </c>
      <c r="AG26" s="0" t="n">
        <f aca="false">IF(月曆追蹤表!AG26="✓",AF26+1,0)</f>
        <v>0</v>
      </c>
    </row>
    <row r="27" customFormat="false" ht="15" hidden="false" customHeight="false" outlineLevel="0" collapsed="false">
      <c r="C27" s="0" t="n">
        <f aca="false">IF(月曆追蹤表!C27="✓",1,0)</f>
        <v>0</v>
      </c>
      <c r="D27" s="0" t="n">
        <f aca="false">IF(月曆追蹤表!D27="✓",C27+1,0)</f>
        <v>0</v>
      </c>
      <c r="E27" s="0" t="n">
        <f aca="false">IF(月曆追蹤表!E27="✓",D27+1,0)</f>
        <v>0</v>
      </c>
      <c r="F27" s="0" t="n">
        <f aca="false">IF(月曆追蹤表!F27="✓",E27+1,0)</f>
        <v>0</v>
      </c>
      <c r="G27" s="0" t="n">
        <f aca="false">IF(月曆追蹤表!G27="✓",F27+1,0)</f>
        <v>0</v>
      </c>
      <c r="H27" s="0" t="n">
        <f aca="false">IF(月曆追蹤表!H27="✓",G27+1,0)</f>
        <v>0</v>
      </c>
      <c r="I27" s="0" t="n">
        <f aca="false">IF(月曆追蹤表!I27="✓",H27+1,0)</f>
        <v>0</v>
      </c>
      <c r="J27" s="0" t="n">
        <f aca="false">IF(月曆追蹤表!J27="✓",I27+1,0)</f>
        <v>0</v>
      </c>
      <c r="K27" s="0" t="n">
        <f aca="false">IF(月曆追蹤表!K27="✓",J27+1,0)</f>
        <v>0</v>
      </c>
      <c r="L27" s="0" t="n">
        <f aca="false">IF(月曆追蹤表!L27="✓",K27+1,0)</f>
        <v>0</v>
      </c>
      <c r="M27" s="0" t="n">
        <f aca="false">IF(月曆追蹤表!M27="✓",L27+1,0)</f>
        <v>0</v>
      </c>
      <c r="N27" s="0" t="n">
        <f aca="false">IF(月曆追蹤表!N27="✓",M27+1,0)</f>
        <v>0</v>
      </c>
      <c r="O27" s="0" t="n">
        <f aca="false">IF(月曆追蹤表!O27="✓",N27+1,0)</f>
        <v>0</v>
      </c>
      <c r="P27" s="0" t="n">
        <f aca="false">IF(月曆追蹤表!P27="✓",O27+1,0)</f>
        <v>0</v>
      </c>
      <c r="Q27" s="0" t="n">
        <f aca="false">IF(月曆追蹤表!Q27="✓",P27+1,0)</f>
        <v>0</v>
      </c>
      <c r="R27" s="0" t="n">
        <f aca="false">IF(月曆追蹤表!R27="✓",Q27+1,0)</f>
        <v>0</v>
      </c>
      <c r="S27" s="0" t="n">
        <f aca="false">IF(月曆追蹤表!S27="✓",R27+1,0)</f>
        <v>0</v>
      </c>
      <c r="T27" s="0" t="n">
        <f aca="false">IF(月曆追蹤表!T27="✓",S27+1,0)</f>
        <v>0</v>
      </c>
      <c r="U27" s="0" t="n">
        <f aca="false">IF(月曆追蹤表!U27="✓",T27+1,0)</f>
        <v>0</v>
      </c>
      <c r="V27" s="0" t="n">
        <f aca="false">IF(月曆追蹤表!V27="✓",U27+1,0)</f>
        <v>0</v>
      </c>
      <c r="W27" s="0" t="n">
        <f aca="false">IF(月曆追蹤表!W27="✓",V27+1,0)</f>
        <v>0</v>
      </c>
      <c r="X27" s="0" t="n">
        <f aca="false">IF(月曆追蹤表!X27="✓",W27+1,0)</f>
        <v>0</v>
      </c>
      <c r="Y27" s="0" t="n">
        <f aca="false">IF(月曆追蹤表!Y27="✓",X27+1,0)</f>
        <v>0</v>
      </c>
      <c r="Z27" s="0" t="n">
        <f aca="false">IF(月曆追蹤表!Z27="✓",Y27+1,0)</f>
        <v>0</v>
      </c>
      <c r="AA27" s="0" t="n">
        <f aca="false">IF(月曆追蹤表!AA27="✓",Z27+1,0)</f>
        <v>0</v>
      </c>
      <c r="AB27" s="0" t="n">
        <f aca="false">IF(月曆追蹤表!AB27="✓",AA27+1,0)</f>
        <v>0</v>
      </c>
      <c r="AC27" s="0" t="n">
        <f aca="false">IF(月曆追蹤表!AC27="✓",AB27+1,0)</f>
        <v>0</v>
      </c>
      <c r="AD27" s="0" t="n">
        <f aca="false">IF(月曆追蹤表!AD27="✓",AC27+1,0)</f>
        <v>0</v>
      </c>
      <c r="AE27" s="0" t="n">
        <f aca="false">IF(月曆追蹤表!AE27="✓",AD27+1,0)</f>
        <v>0</v>
      </c>
      <c r="AF27" s="0" t="n">
        <f aca="false">IF(月曆追蹤表!AF27="✓",AE27+1,0)</f>
        <v>0</v>
      </c>
      <c r="AG27" s="0" t="n">
        <f aca="false">IF(月曆追蹤表!AG27="✓",AF27+1,0)</f>
        <v>0</v>
      </c>
    </row>
    <row r="28" customFormat="false" ht="15" hidden="false" customHeight="false" outlineLevel="0" collapsed="false">
      <c r="C28" s="0" t="n">
        <f aca="false">IF(月曆追蹤表!C28="✓",1,0)</f>
        <v>0</v>
      </c>
      <c r="D28" s="0" t="n">
        <f aca="false">IF(月曆追蹤表!D28="✓",C28+1,0)</f>
        <v>0</v>
      </c>
      <c r="E28" s="0" t="n">
        <f aca="false">IF(月曆追蹤表!E28="✓",D28+1,0)</f>
        <v>0</v>
      </c>
      <c r="F28" s="0" t="n">
        <f aca="false">IF(月曆追蹤表!F28="✓",E28+1,0)</f>
        <v>0</v>
      </c>
      <c r="G28" s="0" t="n">
        <f aca="false">IF(月曆追蹤表!G28="✓",F28+1,0)</f>
        <v>0</v>
      </c>
      <c r="H28" s="0" t="n">
        <f aca="false">IF(月曆追蹤表!H28="✓",G28+1,0)</f>
        <v>0</v>
      </c>
      <c r="I28" s="0" t="n">
        <f aca="false">IF(月曆追蹤表!I28="✓",H28+1,0)</f>
        <v>0</v>
      </c>
      <c r="J28" s="0" t="n">
        <f aca="false">IF(月曆追蹤表!J28="✓",I28+1,0)</f>
        <v>0</v>
      </c>
      <c r="K28" s="0" t="n">
        <f aca="false">IF(月曆追蹤表!K28="✓",J28+1,0)</f>
        <v>0</v>
      </c>
      <c r="L28" s="0" t="n">
        <f aca="false">IF(月曆追蹤表!L28="✓",K28+1,0)</f>
        <v>0</v>
      </c>
      <c r="M28" s="0" t="n">
        <f aca="false">IF(月曆追蹤表!M28="✓",L28+1,0)</f>
        <v>0</v>
      </c>
      <c r="N28" s="0" t="n">
        <f aca="false">IF(月曆追蹤表!N28="✓",M28+1,0)</f>
        <v>0</v>
      </c>
      <c r="O28" s="0" t="n">
        <f aca="false">IF(月曆追蹤表!O28="✓",N28+1,0)</f>
        <v>0</v>
      </c>
      <c r="P28" s="0" t="n">
        <f aca="false">IF(月曆追蹤表!P28="✓",O28+1,0)</f>
        <v>0</v>
      </c>
      <c r="Q28" s="0" t="n">
        <f aca="false">IF(月曆追蹤表!Q28="✓",P28+1,0)</f>
        <v>0</v>
      </c>
      <c r="R28" s="0" t="n">
        <f aca="false">IF(月曆追蹤表!R28="✓",Q28+1,0)</f>
        <v>0</v>
      </c>
      <c r="S28" s="0" t="n">
        <f aca="false">IF(月曆追蹤表!S28="✓",R28+1,0)</f>
        <v>0</v>
      </c>
      <c r="T28" s="0" t="n">
        <f aca="false">IF(月曆追蹤表!T28="✓",S28+1,0)</f>
        <v>0</v>
      </c>
      <c r="U28" s="0" t="n">
        <f aca="false">IF(月曆追蹤表!U28="✓",T28+1,0)</f>
        <v>0</v>
      </c>
      <c r="V28" s="0" t="n">
        <f aca="false">IF(月曆追蹤表!V28="✓",U28+1,0)</f>
        <v>0</v>
      </c>
      <c r="W28" s="0" t="n">
        <f aca="false">IF(月曆追蹤表!W28="✓",V28+1,0)</f>
        <v>0</v>
      </c>
      <c r="X28" s="0" t="n">
        <f aca="false">IF(月曆追蹤表!X28="✓",W28+1,0)</f>
        <v>0</v>
      </c>
      <c r="Y28" s="0" t="n">
        <f aca="false">IF(月曆追蹤表!Y28="✓",X28+1,0)</f>
        <v>0</v>
      </c>
      <c r="Z28" s="0" t="n">
        <f aca="false">IF(月曆追蹤表!Z28="✓",Y28+1,0)</f>
        <v>0</v>
      </c>
      <c r="AA28" s="0" t="n">
        <f aca="false">IF(月曆追蹤表!AA28="✓",Z28+1,0)</f>
        <v>0</v>
      </c>
      <c r="AB28" s="0" t="n">
        <f aca="false">IF(月曆追蹤表!AB28="✓",AA28+1,0)</f>
        <v>0</v>
      </c>
      <c r="AC28" s="0" t="n">
        <f aca="false">IF(月曆追蹤表!AC28="✓",AB28+1,0)</f>
        <v>0</v>
      </c>
      <c r="AD28" s="0" t="n">
        <f aca="false">IF(月曆追蹤表!AD28="✓",AC28+1,0)</f>
        <v>0</v>
      </c>
      <c r="AE28" s="0" t="n">
        <f aca="false">IF(月曆追蹤表!AE28="✓",AD28+1,0)</f>
        <v>0</v>
      </c>
      <c r="AF28" s="0" t="n">
        <f aca="false">IF(月曆追蹤表!AF28="✓",AE28+1,0)</f>
        <v>0</v>
      </c>
      <c r="AG28" s="0" t="n">
        <f aca="false">IF(月曆追蹤表!AG28="✓",AF28+1,0)</f>
        <v>0</v>
      </c>
    </row>
    <row r="29" customFormat="false" ht="15" hidden="false" customHeight="false" outlineLevel="0" collapsed="false">
      <c r="C29" s="0" t="n">
        <f aca="false">IF(月曆追蹤表!C29="✓",1,0)</f>
        <v>0</v>
      </c>
      <c r="D29" s="0" t="n">
        <f aca="false">IF(月曆追蹤表!D29="✓",C29+1,0)</f>
        <v>0</v>
      </c>
      <c r="E29" s="0" t="n">
        <f aca="false">IF(月曆追蹤表!E29="✓",D29+1,0)</f>
        <v>0</v>
      </c>
      <c r="F29" s="0" t="n">
        <f aca="false">IF(月曆追蹤表!F29="✓",E29+1,0)</f>
        <v>0</v>
      </c>
      <c r="G29" s="0" t="n">
        <f aca="false">IF(月曆追蹤表!G29="✓",F29+1,0)</f>
        <v>0</v>
      </c>
      <c r="H29" s="0" t="n">
        <f aca="false">IF(月曆追蹤表!H29="✓",G29+1,0)</f>
        <v>0</v>
      </c>
      <c r="I29" s="0" t="n">
        <f aca="false">IF(月曆追蹤表!I29="✓",H29+1,0)</f>
        <v>0</v>
      </c>
      <c r="J29" s="0" t="n">
        <f aca="false">IF(月曆追蹤表!J29="✓",I29+1,0)</f>
        <v>0</v>
      </c>
      <c r="K29" s="0" t="n">
        <f aca="false">IF(月曆追蹤表!K29="✓",J29+1,0)</f>
        <v>0</v>
      </c>
      <c r="L29" s="0" t="n">
        <f aca="false">IF(月曆追蹤表!L29="✓",K29+1,0)</f>
        <v>0</v>
      </c>
      <c r="M29" s="0" t="n">
        <f aca="false">IF(月曆追蹤表!M29="✓",L29+1,0)</f>
        <v>0</v>
      </c>
      <c r="N29" s="0" t="n">
        <f aca="false">IF(月曆追蹤表!N29="✓",M29+1,0)</f>
        <v>0</v>
      </c>
      <c r="O29" s="0" t="n">
        <f aca="false">IF(月曆追蹤表!O29="✓",N29+1,0)</f>
        <v>0</v>
      </c>
      <c r="P29" s="0" t="n">
        <f aca="false">IF(月曆追蹤表!P29="✓",O29+1,0)</f>
        <v>0</v>
      </c>
      <c r="Q29" s="0" t="n">
        <f aca="false">IF(月曆追蹤表!Q29="✓",P29+1,0)</f>
        <v>0</v>
      </c>
      <c r="R29" s="0" t="n">
        <f aca="false">IF(月曆追蹤表!R29="✓",Q29+1,0)</f>
        <v>0</v>
      </c>
      <c r="S29" s="0" t="n">
        <f aca="false">IF(月曆追蹤表!S29="✓",R29+1,0)</f>
        <v>0</v>
      </c>
      <c r="T29" s="0" t="n">
        <f aca="false">IF(月曆追蹤表!T29="✓",S29+1,0)</f>
        <v>0</v>
      </c>
      <c r="U29" s="0" t="n">
        <f aca="false">IF(月曆追蹤表!U29="✓",T29+1,0)</f>
        <v>0</v>
      </c>
      <c r="V29" s="0" t="n">
        <f aca="false">IF(月曆追蹤表!V29="✓",U29+1,0)</f>
        <v>0</v>
      </c>
      <c r="W29" s="0" t="n">
        <f aca="false">IF(月曆追蹤表!W29="✓",V29+1,0)</f>
        <v>0</v>
      </c>
      <c r="X29" s="0" t="n">
        <f aca="false">IF(月曆追蹤表!X29="✓",W29+1,0)</f>
        <v>0</v>
      </c>
      <c r="Y29" s="0" t="n">
        <f aca="false">IF(月曆追蹤表!Y29="✓",X29+1,0)</f>
        <v>0</v>
      </c>
      <c r="Z29" s="0" t="n">
        <f aca="false">IF(月曆追蹤表!Z29="✓",Y29+1,0)</f>
        <v>0</v>
      </c>
      <c r="AA29" s="0" t="n">
        <f aca="false">IF(月曆追蹤表!AA29="✓",Z29+1,0)</f>
        <v>0</v>
      </c>
      <c r="AB29" s="0" t="n">
        <f aca="false">IF(月曆追蹤表!AB29="✓",AA29+1,0)</f>
        <v>0</v>
      </c>
      <c r="AC29" s="0" t="n">
        <f aca="false">IF(月曆追蹤表!AC29="✓",AB29+1,0)</f>
        <v>0</v>
      </c>
      <c r="AD29" s="0" t="n">
        <f aca="false">IF(月曆追蹤表!AD29="✓",AC29+1,0)</f>
        <v>0</v>
      </c>
      <c r="AE29" s="0" t="n">
        <f aca="false">IF(月曆追蹤表!AE29="✓",AD29+1,0)</f>
        <v>0</v>
      </c>
      <c r="AF29" s="0" t="n">
        <f aca="false">IF(月曆追蹤表!AF29="✓",AE29+1,0)</f>
        <v>0</v>
      </c>
      <c r="AG29" s="0" t="n">
        <f aca="false">IF(月曆追蹤表!AG29="✓",AF29+1,0)</f>
        <v>0</v>
      </c>
    </row>
    <row r="30" customFormat="false" ht="15" hidden="false" customHeight="false" outlineLevel="0" collapsed="false">
      <c r="C30" s="0" t="n">
        <f aca="false">IF(月曆追蹤表!C30="✓",1,0)</f>
        <v>0</v>
      </c>
      <c r="D30" s="0" t="n">
        <f aca="false">IF(月曆追蹤表!D30="✓",C30+1,0)</f>
        <v>0</v>
      </c>
      <c r="E30" s="0" t="n">
        <f aca="false">IF(月曆追蹤表!E30="✓",D30+1,0)</f>
        <v>0</v>
      </c>
      <c r="F30" s="0" t="n">
        <f aca="false">IF(月曆追蹤表!F30="✓",E30+1,0)</f>
        <v>0</v>
      </c>
      <c r="G30" s="0" t="n">
        <f aca="false">IF(月曆追蹤表!G30="✓",F30+1,0)</f>
        <v>0</v>
      </c>
      <c r="H30" s="0" t="n">
        <f aca="false">IF(月曆追蹤表!H30="✓",G30+1,0)</f>
        <v>0</v>
      </c>
      <c r="I30" s="0" t="n">
        <f aca="false">IF(月曆追蹤表!I30="✓",H30+1,0)</f>
        <v>0</v>
      </c>
      <c r="J30" s="0" t="n">
        <f aca="false">IF(月曆追蹤表!J30="✓",I30+1,0)</f>
        <v>0</v>
      </c>
      <c r="K30" s="0" t="n">
        <f aca="false">IF(月曆追蹤表!K30="✓",J30+1,0)</f>
        <v>0</v>
      </c>
      <c r="L30" s="0" t="n">
        <f aca="false">IF(月曆追蹤表!L30="✓",K30+1,0)</f>
        <v>0</v>
      </c>
      <c r="M30" s="0" t="n">
        <f aca="false">IF(月曆追蹤表!M30="✓",L30+1,0)</f>
        <v>0</v>
      </c>
      <c r="N30" s="0" t="n">
        <f aca="false">IF(月曆追蹤表!N30="✓",M30+1,0)</f>
        <v>0</v>
      </c>
      <c r="O30" s="0" t="n">
        <f aca="false">IF(月曆追蹤表!O30="✓",N30+1,0)</f>
        <v>0</v>
      </c>
      <c r="P30" s="0" t="n">
        <f aca="false">IF(月曆追蹤表!P30="✓",O30+1,0)</f>
        <v>0</v>
      </c>
      <c r="Q30" s="0" t="n">
        <f aca="false">IF(月曆追蹤表!Q30="✓",P30+1,0)</f>
        <v>0</v>
      </c>
      <c r="R30" s="0" t="n">
        <f aca="false">IF(月曆追蹤表!R30="✓",Q30+1,0)</f>
        <v>0</v>
      </c>
      <c r="S30" s="0" t="n">
        <f aca="false">IF(月曆追蹤表!S30="✓",R30+1,0)</f>
        <v>0</v>
      </c>
      <c r="T30" s="0" t="n">
        <f aca="false">IF(月曆追蹤表!T30="✓",S30+1,0)</f>
        <v>0</v>
      </c>
      <c r="U30" s="0" t="n">
        <f aca="false">IF(月曆追蹤表!U30="✓",T30+1,0)</f>
        <v>0</v>
      </c>
      <c r="V30" s="0" t="n">
        <f aca="false">IF(月曆追蹤表!V30="✓",U30+1,0)</f>
        <v>0</v>
      </c>
      <c r="W30" s="0" t="n">
        <f aca="false">IF(月曆追蹤表!W30="✓",V30+1,0)</f>
        <v>0</v>
      </c>
      <c r="X30" s="0" t="n">
        <f aca="false">IF(月曆追蹤表!X30="✓",W30+1,0)</f>
        <v>0</v>
      </c>
      <c r="Y30" s="0" t="n">
        <f aca="false">IF(月曆追蹤表!Y30="✓",X30+1,0)</f>
        <v>0</v>
      </c>
      <c r="Z30" s="0" t="n">
        <f aca="false">IF(月曆追蹤表!Z30="✓",Y30+1,0)</f>
        <v>0</v>
      </c>
      <c r="AA30" s="0" t="n">
        <f aca="false">IF(月曆追蹤表!AA30="✓",Z30+1,0)</f>
        <v>0</v>
      </c>
      <c r="AB30" s="0" t="n">
        <f aca="false">IF(月曆追蹤表!AB30="✓",AA30+1,0)</f>
        <v>0</v>
      </c>
      <c r="AC30" s="0" t="n">
        <f aca="false">IF(月曆追蹤表!AC30="✓",AB30+1,0)</f>
        <v>0</v>
      </c>
      <c r="AD30" s="0" t="n">
        <f aca="false">IF(月曆追蹤表!AD30="✓",AC30+1,0)</f>
        <v>0</v>
      </c>
      <c r="AE30" s="0" t="n">
        <f aca="false">IF(月曆追蹤表!AE30="✓",AD30+1,0)</f>
        <v>0</v>
      </c>
      <c r="AF30" s="0" t="n">
        <f aca="false">IF(月曆追蹤表!AF30="✓",AE30+1,0)</f>
        <v>0</v>
      </c>
      <c r="AG30" s="0" t="n">
        <f aca="false">IF(月曆追蹤表!AG30="✓",AF30+1,0)</f>
        <v>0</v>
      </c>
    </row>
    <row r="31" customFormat="false" ht="15" hidden="false" customHeight="false" outlineLevel="0" collapsed="false">
      <c r="C31" s="0" t="n">
        <f aca="false">IF(月曆追蹤表!C31="✓",1,0)</f>
        <v>0</v>
      </c>
      <c r="D31" s="0" t="n">
        <f aca="false">IF(月曆追蹤表!D31="✓",C31+1,0)</f>
        <v>0</v>
      </c>
      <c r="E31" s="0" t="n">
        <f aca="false">IF(月曆追蹤表!E31="✓",D31+1,0)</f>
        <v>0</v>
      </c>
      <c r="F31" s="0" t="n">
        <f aca="false">IF(月曆追蹤表!F31="✓",E31+1,0)</f>
        <v>0</v>
      </c>
      <c r="G31" s="0" t="n">
        <f aca="false">IF(月曆追蹤表!G31="✓",F31+1,0)</f>
        <v>0</v>
      </c>
      <c r="H31" s="0" t="n">
        <f aca="false">IF(月曆追蹤表!H31="✓",G31+1,0)</f>
        <v>0</v>
      </c>
      <c r="I31" s="0" t="n">
        <f aca="false">IF(月曆追蹤表!I31="✓",H31+1,0)</f>
        <v>0</v>
      </c>
      <c r="J31" s="0" t="n">
        <f aca="false">IF(月曆追蹤表!J31="✓",I31+1,0)</f>
        <v>0</v>
      </c>
      <c r="K31" s="0" t="n">
        <f aca="false">IF(月曆追蹤表!K31="✓",J31+1,0)</f>
        <v>0</v>
      </c>
      <c r="L31" s="0" t="n">
        <f aca="false">IF(月曆追蹤表!L31="✓",K31+1,0)</f>
        <v>0</v>
      </c>
      <c r="M31" s="0" t="n">
        <f aca="false">IF(月曆追蹤表!M31="✓",L31+1,0)</f>
        <v>0</v>
      </c>
      <c r="N31" s="0" t="n">
        <f aca="false">IF(月曆追蹤表!N31="✓",M31+1,0)</f>
        <v>0</v>
      </c>
      <c r="O31" s="0" t="n">
        <f aca="false">IF(月曆追蹤表!O31="✓",N31+1,0)</f>
        <v>0</v>
      </c>
      <c r="P31" s="0" t="n">
        <f aca="false">IF(月曆追蹤表!P31="✓",O31+1,0)</f>
        <v>0</v>
      </c>
      <c r="Q31" s="0" t="n">
        <f aca="false">IF(月曆追蹤表!Q31="✓",P31+1,0)</f>
        <v>0</v>
      </c>
      <c r="R31" s="0" t="n">
        <f aca="false">IF(月曆追蹤表!R31="✓",Q31+1,0)</f>
        <v>0</v>
      </c>
      <c r="S31" s="0" t="n">
        <f aca="false">IF(月曆追蹤表!S31="✓",R31+1,0)</f>
        <v>0</v>
      </c>
      <c r="T31" s="0" t="n">
        <f aca="false">IF(月曆追蹤表!T31="✓",S31+1,0)</f>
        <v>0</v>
      </c>
      <c r="U31" s="0" t="n">
        <f aca="false">IF(月曆追蹤表!U31="✓",T31+1,0)</f>
        <v>0</v>
      </c>
      <c r="V31" s="0" t="n">
        <f aca="false">IF(月曆追蹤表!V31="✓",U31+1,0)</f>
        <v>0</v>
      </c>
      <c r="W31" s="0" t="n">
        <f aca="false">IF(月曆追蹤表!W31="✓",V31+1,0)</f>
        <v>0</v>
      </c>
      <c r="X31" s="0" t="n">
        <f aca="false">IF(月曆追蹤表!X31="✓",W31+1,0)</f>
        <v>0</v>
      </c>
      <c r="Y31" s="0" t="n">
        <f aca="false">IF(月曆追蹤表!Y31="✓",X31+1,0)</f>
        <v>0</v>
      </c>
      <c r="Z31" s="0" t="n">
        <f aca="false">IF(月曆追蹤表!Z31="✓",Y31+1,0)</f>
        <v>0</v>
      </c>
      <c r="AA31" s="0" t="n">
        <f aca="false">IF(月曆追蹤表!AA31="✓",Z31+1,0)</f>
        <v>0</v>
      </c>
      <c r="AB31" s="0" t="n">
        <f aca="false">IF(月曆追蹤表!AB31="✓",AA31+1,0)</f>
        <v>0</v>
      </c>
      <c r="AC31" s="0" t="n">
        <f aca="false">IF(月曆追蹤表!AC31="✓",AB31+1,0)</f>
        <v>0</v>
      </c>
      <c r="AD31" s="0" t="n">
        <f aca="false">IF(月曆追蹤表!AD31="✓",AC31+1,0)</f>
        <v>0</v>
      </c>
      <c r="AE31" s="0" t="n">
        <f aca="false">IF(月曆追蹤表!AE31="✓",AD31+1,0)</f>
        <v>0</v>
      </c>
      <c r="AF31" s="0" t="n">
        <f aca="false">IF(月曆追蹤表!AF31="✓",AE31+1,0)</f>
        <v>0</v>
      </c>
      <c r="AG31" s="0" t="n">
        <f aca="false">IF(月曆追蹤表!AG31="✓",AF31+1,0)</f>
        <v>0</v>
      </c>
    </row>
    <row r="32" customFormat="false" ht="15" hidden="false" customHeight="false" outlineLevel="0" collapsed="false">
      <c r="C32" s="0" t="n">
        <f aca="false">IF(月曆追蹤表!C32="✓",1,0)</f>
        <v>0</v>
      </c>
      <c r="D32" s="0" t="n">
        <f aca="false">IF(月曆追蹤表!D32="✓",C32+1,0)</f>
        <v>0</v>
      </c>
      <c r="E32" s="0" t="n">
        <f aca="false">IF(月曆追蹤表!E32="✓",D32+1,0)</f>
        <v>0</v>
      </c>
      <c r="F32" s="0" t="n">
        <f aca="false">IF(月曆追蹤表!F32="✓",E32+1,0)</f>
        <v>0</v>
      </c>
      <c r="G32" s="0" t="n">
        <f aca="false">IF(月曆追蹤表!G32="✓",F32+1,0)</f>
        <v>0</v>
      </c>
      <c r="H32" s="0" t="n">
        <f aca="false">IF(月曆追蹤表!H32="✓",G32+1,0)</f>
        <v>0</v>
      </c>
      <c r="I32" s="0" t="n">
        <f aca="false">IF(月曆追蹤表!I32="✓",H32+1,0)</f>
        <v>0</v>
      </c>
      <c r="J32" s="0" t="n">
        <f aca="false">IF(月曆追蹤表!J32="✓",I32+1,0)</f>
        <v>0</v>
      </c>
      <c r="K32" s="0" t="n">
        <f aca="false">IF(月曆追蹤表!K32="✓",J32+1,0)</f>
        <v>0</v>
      </c>
      <c r="L32" s="0" t="n">
        <f aca="false">IF(月曆追蹤表!L32="✓",K32+1,0)</f>
        <v>0</v>
      </c>
      <c r="M32" s="0" t="n">
        <f aca="false">IF(月曆追蹤表!M32="✓",L32+1,0)</f>
        <v>0</v>
      </c>
      <c r="N32" s="0" t="n">
        <f aca="false">IF(月曆追蹤表!N32="✓",M32+1,0)</f>
        <v>0</v>
      </c>
      <c r="O32" s="0" t="n">
        <f aca="false">IF(月曆追蹤表!O32="✓",N32+1,0)</f>
        <v>0</v>
      </c>
      <c r="P32" s="0" t="n">
        <f aca="false">IF(月曆追蹤表!P32="✓",O32+1,0)</f>
        <v>0</v>
      </c>
      <c r="Q32" s="0" t="n">
        <f aca="false">IF(月曆追蹤表!Q32="✓",P32+1,0)</f>
        <v>0</v>
      </c>
      <c r="R32" s="0" t="n">
        <f aca="false">IF(月曆追蹤表!R32="✓",Q32+1,0)</f>
        <v>0</v>
      </c>
      <c r="S32" s="0" t="n">
        <f aca="false">IF(月曆追蹤表!S32="✓",R32+1,0)</f>
        <v>0</v>
      </c>
      <c r="T32" s="0" t="n">
        <f aca="false">IF(月曆追蹤表!T32="✓",S32+1,0)</f>
        <v>0</v>
      </c>
      <c r="U32" s="0" t="n">
        <f aca="false">IF(月曆追蹤表!U32="✓",T32+1,0)</f>
        <v>0</v>
      </c>
      <c r="V32" s="0" t="n">
        <f aca="false">IF(月曆追蹤表!V32="✓",U32+1,0)</f>
        <v>0</v>
      </c>
      <c r="W32" s="0" t="n">
        <f aca="false">IF(月曆追蹤表!W32="✓",V32+1,0)</f>
        <v>0</v>
      </c>
      <c r="X32" s="0" t="n">
        <f aca="false">IF(月曆追蹤表!X32="✓",W32+1,0)</f>
        <v>0</v>
      </c>
      <c r="Y32" s="0" t="n">
        <f aca="false">IF(月曆追蹤表!Y32="✓",X32+1,0)</f>
        <v>0</v>
      </c>
      <c r="Z32" s="0" t="n">
        <f aca="false">IF(月曆追蹤表!Z32="✓",Y32+1,0)</f>
        <v>0</v>
      </c>
      <c r="AA32" s="0" t="n">
        <f aca="false">IF(月曆追蹤表!AA32="✓",Z32+1,0)</f>
        <v>0</v>
      </c>
      <c r="AB32" s="0" t="n">
        <f aca="false">IF(月曆追蹤表!AB32="✓",AA32+1,0)</f>
        <v>0</v>
      </c>
      <c r="AC32" s="0" t="n">
        <f aca="false">IF(月曆追蹤表!AC32="✓",AB32+1,0)</f>
        <v>0</v>
      </c>
      <c r="AD32" s="0" t="n">
        <f aca="false">IF(月曆追蹤表!AD32="✓",AC32+1,0)</f>
        <v>0</v>
      </c>
      <c r="AE32" s="0" t="n">
        <f aca="false">IF(月曆追蹤表!AE32="✓",AD32+1,0)</f>
        <v>0</v>
      </c>
      <c r="AF32" s="0" t="n">
        <f aca="false">IF(月曆追蹤表!AF32="✓",AE32+1,0)</f>
        <v>0</v>
      </c>
      <c r="AG32" s="0" t="n">
        <f aca="false">IF(月曆追蹤表!AG32="✓",AF32+1,0)</f>
        <v>0</v>
      </c>
    </row>
    <row r="33" customFormat="false" ht="15" hidden="false" customHeight="false" outlineLevel="0" collapsed="false">
      <c r="C33" s="0" t="n">
        <f aca="false">IF(月曆追蹤表!C33="✓",1,0)</f>
        <v>0</v>
      </c>
      <c r="D33" s="0" t="n">
        <f aca="false">IF(月曆追蹤表!D33="✓",C33+1,0)</f>
        <v>0</v>
      </c>
      <c r="E33" s="0" t="n">
        <f aca="false">IF(月曆追蹤表!E33="✓",D33+1,0)</f>
        <v>0</v>
      </c>
      <c r="F33" s="0" t="n">
        <f aca="false">IF(月曆追蹤表!F33="✓",E33+1,0)</f>
        <v>0</v>
      </c>
      <c r="G33" s="0" t="n">
        <f aca="false">IF(月曆追蹤表!G33="✓",F33+1,0)</f>
        <v>0</v>
      </c>
      <c r="H33" s="0" t="n">
        <f aca="false">IF(月曆追蹤表!H33="✓",G33+1,0)</f>
        <v>0</v>
      </c>
      <c r="I33" s="0" t="n">
        <f aca="false">IF(月曆追蹤表!I33="✓",H33+1,0)</f>
        <v>0</v>
      </c>
      <c r="J33" s="0" t="n">
        <f aca="false">IF(月曆追蹤表!J33="✓",I33+1,0)</f>
        <v>0</v>
      </c>
      <c r="K33" s="0" t="n">
        <f aca="false">IF(月曆追蹤表!K33="✓",J33+1,0)</f>
        <v>0</v>
      </c>
      <c r="L33" s="0" t="n">
        <f aca="false">IF(月曆追蹤表!L33="✓",K33+1,0)</f>
        <v>0</v>
      </c>
      <c r="M33" s="0" t="n">
        <f aca="false">IF(月曆追蹤表!M33="✓",L33+1,0)</f>
        <v>0</v>
      </c>
      <c r="N33" s="0" t="n">
        <f aca="false">IF(月曆追蹤表!N33="✓",M33+1,0)</f>
        <v>0</v>
      </c>
      <c r="O33" s="0" t="n">
        <f aca="false">IF(月曆追蹤表!O33="✓",N33+1,0)</f>
        <v>0</v>
      </c>
      <c r="P33" s="0" t="n">
        <f aca="false">IF(月曆追蹤表!P33="✓",O33+1,0)</f>
        <v>0</v>
      </c>
      <c r="Q33" s="0" t="n">
        <f aca="false">IF(月曆追蹤表!Q33="✓",P33+1,0)</f>
        <v>0</v>
      </c>
      <c r="R33" s="0" t="n">
        <f aca="false">IF(月曆追蹤表!R33="✓",Q33+1,0)</f>
        <v>0</v>
      </c>
      <c r="S33" s="0" t="n">
        <f aca="false">IF(月曆追蹤表!S33="✓",R33+1,0)</f>
        <v>0</v>
      </c>
      <c r="T33" s="0" t="n">
        <f aca="false">IF(月曆追蹤表!T33="✓",S33+1,0)</f>
        <v>0</v>
      </c>
      <c r="U33" s="0" t="n">
        <f aca="false">IF(月曆追蹤表!U33="✓",T33+1,0)</f>
        <v>0</v>
      </c>
      <c r="V33" s="0" t="n">
        <f aca="false">IF(月曆追蹤表!V33="✓",U33+1,0)</f>
        <v>0</v>
      </c>
      <c r="W33" s="0" t="n">
        <f aca="false">IF(月曆追蹤表!W33="✓",V33+1,0)</f>
        <v>0</v>
      </c>
      <c r="X33" s="0" t="n">
        <f aca="false">IF(月曆追蹤表!X33="✓",W33+1,0)</f>
        <v>0</v>
      </c>
      <c r="Y33" s="0" t="n">
        <f aca="false">IF(月曆追蹤表!Y33="✓",X33+1,0)</f>
        <v>0</v>
      </c>
      <c r="Z33" s="0" t="n">
        <f aca="false">IF(月曆追蹤表!Z33="✓",Y33+1,0)</f>
        <v>0</v>
      </c>
      <c r="AA33" s="0" t="n">
        <f aca="false">IF(月曆追蹤表!AA33="✓",Z33+1,0)</f>
        <v>0</v>
      </c>
      <c r="AB33" s="0" t="n">
        <f aca="false">IF(月曆追蹤表!AB33="✓",AA33+1,0)</f>
        <v>0</v>
      </c>
      <c r="AC33" s="0" t="n">
        <f aca="false">IF(月曆追蹤表!AC33="✓",AB33+1,0)</f>
        <v>0</v>
      </c>
      <c r="AD33" s="0" t="n">
        <f aca="false">IF(月曆追蹤表!AD33="✓",AC33+1,0)</f>
        <v>0</v>
      </c>
      <c r="AE33" s="0" t="n">
        <f aca="false">IF(月曆追蹤表!AE33="✓",AD33+1,0)</f>
        <v>0</v>
      </c>
      <c r="AF33" s="0" t="n">
        <f aca="false">IF(月曆追蹤表!AF33="✓",AE33+1,0)</f>
        <v>0</v>
      </c>
      <c r="AG33" s="0" t="n">
        <f aca="false">IF(月曆追蹤表!AG33="✓",AF33+1,0)</f>
        <v>0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2026-07-11T06:22:55Z</dcterms:created>
  <dc:creator>openpyxl</dc:creator>
  <dc:description/>
  <dc:language>en-US</dc:language>
  <cp:lastModifiedBy/>
  <dcterms:modified xsi:type="dcterms:W3CDTF">2026-07-11T06:22:55Z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